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 № 3 с. Самашки\Desktop\"/>
    </mc:Choice>
  </mc:AlternateContent>
  <bookViews>
    <workbookView xWindow="0" yWindow="0" windowWidth="9135" windowHeight="762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L186" i="1" l="1"/>
  <c r="L177" i="1"/>
  <c r="L167" i="1"/>
  <c r="L158" i="1"/>
  <c r="L148" i="1"/>
  <c r="L139" i="1"/>
  <c r="L129" i="1"/>
  <c r="L120" i="1"/>
  <c r="E193" i="1"/>
  <c r="F193" i="1"/>
  <c r="G193" i="1"/>
  <c r="H193" i="1"/>
  <c r="I193" i="1"/>
  <c r="J193" i="1"/>
  <c r="F192" i="1"/>
  <c r="G192" i="1"/>
  <c r="H192" i="1"/>
  <c r="I192" i="1"/>
  <c r="J192" i="1"/>
  <c r="E190" i="1"/>
  <c r="F190" i="1"/>
  <c r="G190" i="1"/>
  <c r="H190" i="1"/>
  <c r="I190" i="1"/>
  <c r="J190" i="1"/>
  <c r="F189" i="1"/>
  <c r="G189" i="1"/>
  <c r="H189" i="1"/>
  <c r="I189" i="1"/>
  <c r="J189" i="1"/>
  <c r="F187" i="1"/>
  <c r="G187" i="1"/>
  <c r="H187" i="1"/>
  <c r="I187" i="1"/>
  <c r="J187" i="1"/>
  <c r="F188" i="1"/>
  <c r="G188" i="1"/>
  <c r="H188" i="1"/>
  <c r="I188" i="1"/>
  <c r="J188" i="1"/>
  <c r="F186" i="1"/>
  <c r="G186" i="1"/>
  <c r="H186" i="1"/>
  <c r="I186" i="1"/>
  <c r="J186" i="1"/>
  <c r="E183" i="1"/>
  <c r="F183" i="1"/>
  <c r="G183" i="1"/>
  <c r="H183" i="1"/>
  <c r="I183" i="1"/>
  <c r="J183" i="1"/>
  <c r="F182" i="1"/>
  <c r="G182" i="1"/>
  <c r="H182" i="1"/>
  <c r="I182" i="1"/>
  <c r="J182" i="1"/>
  <c r="F179" i="1"/>
  <c r="G179" i="1"/>
  <c r="H179" i="1"/>
  <c r="I179" i="1"/>
  <c r="J179" i="1"/>
  <c r="E180" i="1"/>
  <c r="F180" i="1"/>
  <c r="G180" i="1"/>
  <c r="H180" i="1"/>
  <c r="I180" i="1"/>
  <c r="J180" i="1"/>
  <c r="E178" i="1"/>
  <c r="F178" i="1"/>
  <c r="G178" i="1"/>
  <c r="H178" i="1"/>
  <c r="I178" i="1"/>
  <c r="J178" i="1"/>
  <c r="F177" i="1"/>
  <c r="G177" i="1"/>
  <c r="H177" i="1"/>
  <c r="I177" i="1"/>
  <c r="J177" i="1"/>
  <c r="E171" i="1"/>
  <c r="F171" i="1"/>
  <c r="G171" i="1"/>
  <c r="H171" i="1"/>
  <c r="I171" i="1"/>
  <c r="J171" i="1"/>
  <c r="F170" i="1"/>
  <c r="G170" i="1"/>
  <c r="H170" i="1"/>
  <c r="I170" i="1"/>
  <c r="J170" i="1"/>
  <c r="E166" i="1"/>
  <c r="F166" i="1"/>
  <c r="G166" i="1"/>
  <c r="H166" i="1"/>
  <c r="I166" i="1"/>
  <c r="J166" i="1"/>
  <c r="F169" i="1"/>
  <c r="G169" i="1"/>
  <c r="H169" i="1"/>
  <c r="I169" i="1"/>
  <c r="J169" i="1"/>
  <c r="E168" i="1"/>
  <c r="F168" i="1"/>
  <c r="G168" i="1"/>
  <c r="H168" i="1"/>
  <c r="I168" i="1"/>
  <c r="J168" i="1"/>
  <c r="F167" i="1"/>
  <c r="G167" i="1"/>
  <c r="H167" i="1"/>
  <c r="I167" i="1"/>
  <c r="J167" i="1"/>
  <c r="F160" i="1"/>
  <c r="G160" i="1"/>
  <c r="H160" i="1"/>
  <c r="I160" i="1"/>
  <c r="J160" i="1"/>
  <c r="F162" i="1"/>
  <c r="G162" i="1"/>
  <c r="H162" i="1"/>
  <c r="I162" i="1"/>
  <c r="J162" i="1"/>
  <c r="F159" i="1"/>
  <c r="G159" i="1"/>
  <c r="H159" i="1"/>
  <c r="I159" i="1"/>
  <c r="J159" i="1"/>
  <c r="E161" i="1"/>
  <c r="F161" i="1"/>
  <c r="G161" i="1"/>
  <c r="H161" i="1"/>
  <c r="I161" i="1"/>
  <c r="J161" i="1"/>
  <c r="F158" i="1"/>
  <c r="G158" i="1"/>
  <c r="H158" i="1"/>
  <c r="I158" i="1"/>
  <c r="J158" i="1"/>
  <c r="F151" i="1"/>
  <c r="G151" i="1"/>
  <c r="H151" i="1"/>
  <c r="I151" i="1"/>
  <c r="J151" i="1"/>
  <c r="E147" i="1"/>
  <c r="F147" i="1"/>
  <c r="G147" i="1"/>
  <c r="H147" i="1"/>
  <c r="I147" i="1"/>
  <c r="J147" i="1"/>
  <c r="E152" i="1"/>
  <c r="F152" i="1"/>
  <c r="G152" i="1"/>
  <c r="H152" i="1"/>
  <c r="I152" i="1"/>
  <c r="J152" i="1"/>
  <c r="F149" i="1"/>
  <c r="G149" i="1"/>
  <c r="H149" i="1"/>
  <c r="I149" i="1"/>
  <c r="J149" i="1"/>
  <c r="F148" i="1"/>
  <c r="G148" i="1"/>
  <c r="H148" i="1"/>
  <c r="I148" i="1"/>
  <c r="J148" i="1"/>
  <c r="F143" i="1"/>
  <c r="G143" i="1"/>
  <c r="H143" i="1"/>
  <c r="I143" i="1"/>
  <c r="J143" i="1"/>
  <c r="F140" i="1"/>
  <c r="G140" i="1"/>
  <c r="H140" i="1"/>
  <c r="I140" i="1"/>
  <c r="J140" i="1"/>
  <c r="F141" i="1"/>
  <c r="G141" i="1"/>
  <c r="H141" i="1"/>
  <c r="I141" i="1"/>
  <c r="J141" i="1"/>
  <c r="L110" i="1"/>
  <c r="L101" i="1"/>
  <c r="L91" i="1"/>
  <c r="L82" i="1"/>
  <c r="L72" i="1"/>
  <c r="L63" i="1"/>
  <c r="L53" i="1"/>
  <c r="L15" i="1"/>
  <c r="L6" i="1"/>
  <c r="E142" i="1" l="1"/>
  <c r="F142" i="1"/>
  <c r="G142" i="1"/>
  <c r="H142" i="1"/>
  <c r="I142" i="1"/>
  <c r="J142" i="1"/>
  <c r="F139" i="1"/>
  <c r="G139" i="1"/>
  <c r="H139" i="1"/>
  <c r="I139" i="1"/>
  <c r="J139" i="1"/>
  <c r="E133" i="1"/>
  <c r="F133" i="1"/>
  <c r="G133" i="1"/>
  <c r="H133" i="1"/>
  <c r="I133" i="1"/>
  <c r="J133" i="1"/>
  <c r="E135" i="1"/>
  <c r="F135" i="1"/>
  <c r="G135" i="1"/>
  <c r="H135" i="1"/>
  <c r="I135" i="1"/>
  <c r="J135" i="1"/>
  <c r="F132" i="1"/>
  <c r="G132" i="1"/>
  <c r="H132" i="1"/>
  <c r="I132" i="1"/>
  <c r="J132" i="1"/>
  <c r="E130" i="1"/>
  <c r="F130" i="1"/>
  <c r="G130" i="1"/>
  <c r="H130" i="1"/>
  <c r="I130" i="1"/>
  <c r="J130" i="1"/>
  <c r="F129" i="1"/>
  <c r="G129" i="1"/>
  <c r="H129" i="1"/>
  <c r="I129" i="1"/>
  <c r="J129" i="1"/>
  <c r="F124" i="1"/>
  <c r="G124" i="1"/>
  <c r="H124" i="1"/>
  <c r="I124" i="1"/>
  <c r="J124" i="1"/>
  <c r="E121" i="1"/>
  <c r="F121" i="1"/>
  <c r="G121" i="1"/>
  <c r="H121" i="1"/>
  <c r="I121" i="1"/>
  <c r="J121" i="1"/>
  <c r="F125" i="1"/>
  <c r="G125" i="1"/>
  <c r="H125" i="1"/>
  <c r="I125" i="1"/>
  <c r="J125" i="1"/>
  <c r="E123" i="1"/>
  <c r="F123" i="1"/>
  <c r="G123" i="1"/>
  <c r="H123" i="1"/>
  <c r="I123" i="1"/>
  <c r="J123" i="1"/>
  <c r="F122" i="1"/>
  <c r="G122" i="1"/>
  <c r="H122" i="1"/>
  <c r="I122" i="1"/>
  <c r="J122" i="1"/>
  <c r="F120" i="1"/>
  <c r="G120" i="1"/>
  <c r="H120" i="1"/>
  <c r="I120" i="1"/>
  <c r="J120" i="1"/>
  <c r="E114" i="1"/>
  <c r="F114" i="1"/>
  <c r="G114" i="1"/>
  <c r="H114" i="1"/>
  <c r="I114" i="1"/>
  <c r="J114" i="1"/>
  <c r="F113" i="1"/>
  <c r="G113" i="1"/>
  <c r="H113" i="1"/>
  <c r="I113" i="1"/>
  <c r="J113" i="1"/>
  <c r="E111" i="1"/>
  <c r="F111" i="1"/>
  <c r="G111" i="1"/>
  <c r="H111" i="1"/>
  <c r="I111" i="1"/>
  <c r="J111" i="1"/>
  <c r="F112" i="1"/>
  <c r="G112" i="1"/>
  <c r="H112" i="1"/>
  <c r="I112" i="1"/>
  <c r="J112" i="1"/>
  <c r="E110" i="1"/>
  <c r="F110" i="1"/>
  <c r="G110" i="1"/>
  <c r="H110" i="1"/>
  <c r="I110" i="1"/>
  <c r="J110" i="1"/>
  <c r="F102" i="1"/>
  <c r="G102" i="1"/>
  <c r="H102" i="1"/>
  <c r="I102" i="1"/>
  <c r="J102" i="1"/>
  <c r="F106" i="1"/>
  <c r="G106" i="1"/>
  <c r="H106" i="1"/>
  <c r="I106" i="1"/>
  <c r="J106" i="1"/>
  <c r="F103" i="1"/>
  <c r="G103" i="1"/>
  <c r="H103" i="1"/>
  <c r="I103" i="1"/>
  <c r="J103" i="1"/>
  <c r="E104" i="1"/>
  <c r="F104" i="1"/>
  <c r="G104" i="1"/>
  <c r="H104" i="1"/>
  <c r="I104" i="1"/>
  <c r="J104" i="1"/>
  <c r="F101" i="1"/>
  <c r="G101" i="1"/>
  <c r="H101" i="1"/>
  <c r="I101" i="1"/>
  <c r="J101" i="1"/>
  <c r="F94" i="1"/>
  <c r="G94" i="1"/>
  <c r="H94" i="1"/>
  <c r="I94" i="1"/>
  <c r="J94" i="1"/>
  <c r="E90" i="1"/>
  <c r="F90" i="1"/>
  <c r="G90" i="1"/>
  <c r="H90" i="1"/>
  <c r="I90" i="1"/>
  <c r="J90" i="1"/>
  <c r="E95" i="1"/>
  <c r="F95" i="1"/>
  <c r="G95" i="1"/>
  <c r="H95" i="1"/>
  <c r="I95" i="1"/>
  <c r="J95" i="1"/>
  <c r="F92" i="1"/>
  <c r="G92" i="1"/>
  <c r="H92" i="1"/>
  <c r="I92" i="1"/>
  <c r="J92" i="1"/>
  <c r="F91" i="1"/>
  <c r="G91" i="1"/>
  <c r="H91" i="1"/>
  <c r="I91" i="1"/>
  <c r="J91" i="1"/>
  <c r="F86" i="1"/>
  <c r="G86" i="1"/>
  <c r="H86" i="1"/>
  <c r="I86" i="1"/>
  <c r="J86" i="1"/>
  <c r="F84" i="1"/>
  <c r="G84" i="1"/>
  <c r="H84" i="1"/>
  <c r="I84" i="1"/>
  <c r="J84" i="1"/>
  <c r="F83" i="1"/>
  <c r="G83" i="1"/>
  <c r="H83" i="1"/>
  <c r="I83" i="1"/>
  <c r="J83" i="1"/>
  <c r="E85" i="1"/>
  <c r="F85" i="1"/>
  <c r="G85" i="1"/>
  <c r="H85" i="1"/>
  <c r="I85" i="1"/>
  <c r="J85" i="1"/>
  <c r="F82" i="1"/>
  <c r="G82" i="1"/>
  <c r="H82" i="1"/>
  <c r="I82" i="1"/>
  <c r="J82" i="1"/>
  <c r="F75" i="1"/>
  <c r="G75" i="1"/>
  <c r="H75" i="1"/>
  <c r="I75" i="1"/>
  <c r="J75" i="1"/>
  <c r="E71" i="1"/>
  <c r="F71" i="1"/>
  <c r="G71" i="1"/>
  <c r="H71" i="1"/>
  <c r="I71" i="1"/>
  <c r="J71" i="1"/>
  <c r="E76" i="1"/>
  <c r="F76" i="1"/>
  <c r="G76" i="1"/>
  <c r="H76" i="1"/>
  <c r="I76" i="1"/>
  <c r="J76" i="1"/>
  <c r="E73" i="1"/>
  <c r="F73" i="1"/>
  <c r="G73" i="1"/>
  <c r="H73" i="1"/>
  <c r="I73" i="1"/>
  <c r="J73" i="1"/>
  <c r="F74" i="1"/>
  <c r="G74" i="1"/>
  <c r="H74" i="1"/>
  <c r="I74" i="1"/>
  <c r="J74" i="1"/>
  <c r="F72" i="1"/>
  <c r="G72" i="1"/>
  <c r="H72" i="1"/>
  <c r="I72" i="1"/>
  <c r="J72" i="1"/>
  <c r="E68" i="1"/>
  <c r="F68" i="1"/>
  <c r="G68" i="1"/>
  <c r="H68" i="1"/>
  <c r="I68" i="1"/>
  <c r="J68" i="1"/>
  <c r="E66" i="1"/>
  <c r="F66" i="1"/>
  <c r="G66" i="1"/>
  <c r="H66" i="1"/>
  <c r="I66" i="1"/>
  <c r="J66" i="1"/>
  <c r="F65" i="1"/>
  <c r="G65" i="1"/>
  <c r="H65" i="1"/>
  <c r="I65" i="1"/>
  <c r="J65" i="1"/>
  <c r="F63" i="1"/>
  <c r="G63" i="1"/>
  <c r="H63" i="1"/>
  <c r="I63" i="1"/>
  <c r="J63" i="1"/>
  <c r="E64" i="1"/>
  <c r="F64" i="1"/>
  <c r="G64" i="1"/>
  <c r="H64" i="1"/>
  <c r="I64" i="1"/>
  <c r="J64" i="1"/>
  <c r="F56" i="1"/>
  <c r="G56" i="1"/>
  <c r="H56" i="1"/>
  <c r="I56" i="1"/>
  <c r="J56" i="1"/>
  <c r="E57" i="1"/>
  <c r="F57" i="1"/>
  <c r="G57" i="1"/>
  <c r="H57" i="1"/>
  <c r="I57" i="1"/>
  <c r="J57" i="1"/>
  <c r="E52" i="1"/>
  <c r="F52" i="1"/>
  <c r="G52" i="1"/>
  <c r="H52" i="1"/>
  <c r="I52" i="1"/>
  <c r="J52" i="1"/>
  <c r="E59" i="1"/>
  <c r="F59" i="1"/>
  <c r="G59" i="1"/>
  <c r="H59" i="1"/>
  <c r="I59" i="1"/>
  <c r="J59" i="1"/>
  <c r="F54" i="1"/>
  <c r="G54" i="1"/>
  <c r="H54" i="1"/>
  <c r="I54" i="1"/>
  <c r="J54" i="1"/>
  <c r="F53" i="1"/>
  <c r="G53" i="1"/>
  <c r="H53" i="1"/>
  <c r="I53" i="1"/>
  <c r="J53" i="1"/>
  <c r="E49" i="1"/>
  <c r="F49" i="1"/>
  <c r="G49" i="1"/>
  <c r="H49" i="1"/>
  <c r="I49" i="1"/>
  <c r="J49" i="1"/>
  <c r="F48" i="1"/>
  <c r="G48" i="1"/>
  <c r="H48" i="1"/>
  <c r="I48" i="1"/>
  <c r="J48" i="1"/>
  <c r="E47" i="1"/>
  <c r="F47" i="1"/>
  <c r="G47" i="1"/>
  <c r="H47" i="1"/>
  <c r="I47" i="1"/>
  <c r="J47" i="1"/>
  <c r="F45" i="1"/>
  <c r="G45" i="1"/>
  <c r="H45" i="1"/>
  <c r="I45" i="1"/>
  <c r="J45" i="1"/>
  <c r="F46" i="1"/>
  <c r="G46" i="1"/>
  <c r="H46" i="1"/>
  <c r="I46" i="1"/>
  <c r="J46" i="1"/>
  <c r="F44" i="1"/>
  <c r="G44" i="1"/>
  <c r="H44" i="1"/>
  <c r="I44" i="1"/>
  <c r="J44" i="1"/>
  <c r="E33" i="1"/>
  <c r="F33" i="1"/>
  <c r="G33" i="1"/>
  <c r="H33" i="1"/>
  <c r="I33" i="1"/>
  <c r="J33" i="1"/>
  <c r="E38" i="1"/>
  <c r="F38" i="1"/>
  <c r="G38" i="1"/>
  <c r="H38" i="1"/>
  <c r="I38" i="1"/>
  <c r="J38" i="1"/>
  <c r="F37" i="1"/>
  <c r="G37" i="1"/>
  <c r="H37" i="1"/>
  <c r="I37" i="1"/>
  <c r="J37" i="1"/>
  <c r="E35" i="1"/>
  <c r="F35" i="1"/>
  <c r="G35" i="1"/>
  <c r="H35" i="1"/>
  <c r="I35" i="1"/>
  <c r="J35" i="1"/>
  <c r="F36" i="1"/>
  <c r="G36" i="1"/>
  <c r="H36" i="1"/>
  <c r="I36" i="1"/>
  <c r="J36" i="1"/>
  <c r="F34" i="1"/>
  <c r="G34" i="1"/>
  <c r="H34" i="1"/>
  <c r="I34" i="1"/>
  <c r="J34" i="1"/>
  <c r="F29" i="1"/>
  <c r="G29" i="1"/>
  <c r="H29" i="1"/>
  <c r="I29" i="1"/>
  <c r="J29" i="1"/>
  <c r="E28" i="1"/>
  <c r="F28" i="1"/>
  <c r="G28" i="1"/>
  <c r="H28" i="1"/>
  <c r="I28" i="1"/>
  <c r="J28" i="1"/>
  <c r="F26" i="1"/>
  <c r="G26" i="1"/>
  <c r="H26" i="1"/>
  <c r="I26" i="1"/>
  <c r="J26" i="1"/>
  <c r="F27" i="1"/>
  <c r="G27" i="1"/>
  <c r="H27" i="1"/>
  <c r="I27" i="1"/>
  <c r="J27" i="1"/>
  <c r="F25" i="1"/>
  <c r="G25" i="1"/>
  <c r="H25" i="1"/>
  <c r="I25" i="1"/>
  <c r="J25" i="1"/>
  <c r="E18" i="1"/>
  <c r="F18" i="1"/>
  <c r="G18" i="1"/>
  <c r="H18" i="1"/>
  <c r="I18" i="1"/>
  <c r="J18" i="1"/>
  <c r="E19" i="1"/>
  <c r="F19" i="1"/>
  <c r="G19" i="1"/>
  <c r="H19" i="1"/>
  <c r="I19" i="1"/>
  <c r="J19" i="1"/>
  <c r="E16" i="1"/>
  <c r="F16" i="1"/>
  <c r="G16" i="1"/>
  <c r="H16" i="1"/>
  <c r="I16" i="1"/>
  <c r="J16" i="1"/>
  <c r="F17" i="1"/>
  <c r="G17" i="1"/>
  <c r="H17" i="1"/>
  <c r="I17" i="1"/>
  <c r="J17" i="1"/>
  <c r="F15" i="1"/>
  <c r="G15" i="1"/>
  <c r="H15" i="1"/>
  <c r="I15" i="1"/>
  <c r="J15" i="1"/>
  <c r="E11" i="1"/>
  <c r="F11" i="1"/>
  <c r="G11" i="1"/>
  <c r="H11" i="1"/>
  <c r="I11" i="1"/>
  <c r="J11" i="1"/>
  <c r="F10" i="1"/>
  <c r="G10" i="1"/>
  <c r="H10" i="1"/>
  <c r="I10" i="1"/>
  <c r="J10" i="1"/>
  <c r="F8" i="1"/>
  <c r="G8" i="1"/>
  <c r="H8" i="1"/>
  <c r="I8" i="1"/>
  <c r="J8" i="1"/>
  <c r="E9" i="1"/>
  <c r="F9" i="1"/>
  <c r="G9" i="1"/>
  <c r="H9" i="1"/>
  <c r="I9" i="1"/>
  <c r="J9" i="1"/>
  <c r="G6" i="1"/>
  <c r="H6" i="1"/>
  <c r="I6" i="1"/>
  <c r="J6" i="1"/>
  <c r="F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43" i="1" l="1"/>
  <c r="J196" i="1" s="1"/>
  <c r="F43" i="1"/>
  <c r="F196" i="1" s="1"/>
</calcChain>
</file>

<file path=xl/sharedStrings.xml><?xml version="1.0" encoding="utf-8"?>
<sst xmlns="http://schemas.openxmlformats.org/spreadsheetml/2006/main" count="322" uniqueCount="106">
  <si>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</si>
  <si>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</si>
  <si>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</si>
  <si>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</si>
  <si>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</si>
  <si>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</si>
  <si>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</si>
  <si>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</si>
  <si>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</si>
  <si>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</si>
  <si>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</si>
  <si>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</si>
  <si>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</si>
  <si>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</si>
  <si>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</si>
  <si>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</si>
  <si>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</si>
  <si>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</si>
  <si>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</si>
  <si>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</si>
  <si>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</si>
  <si>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</si>
  <si>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</si>
  <si>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</si>
  <si>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</si>
  <si>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</si>
  <si>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</si>
  <si>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</si>
  <si>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</si>
  <si>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</si>
  <si>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</si>
  <si>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</si>
  <si>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</si>
  <si>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</si>
  <si>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</si>
  <si>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</si>
  <si>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</si>
  <si>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</si>
  <si>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</si>
  <si>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</si>
  <si>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Атабаева Р.З.</t>
  </si>
  <si>
    <t xml:space="preserve">Мюсли с молоком </t>
  </si>
  <si>
    <t>Сыр порциями</t>
  </si>
  <si>
    <t>№459</t>
  </si>
  <si>
    <t>Чай с лимоном</t>
  </si>
  <si>
    <t>Яблоко</t>
  </si>
  <si>
    <t>№338</t>
  </si>
  <si>
    <t>№113</t>
  </si>
  <si>
    <t>Суп картофельный с бобовыми</t>
  </si>
  <si>
    <t>№4.3</t>
  </si>
  <si>
    <t>Греча отварная</t>
  </si>
  <si>
    <t>№378</t>
  </si>
  <si>
    <t>№179</t>
  </si>
  <si>
    <t>№177</t>
  </si>
  <si>
    <t>Каша рисовая с изюмом</t>
  </si>
  <si>
    <t xml:space="preserve">Чай с молоком или сливками </t>
  </si>
  <si>
    <t xml:space="preserve">МАСЛО СЛИВОЧНОЕ (ПОРЦИЯМИ) </t>
  </si>
  <si>
    <t>№14</t>
  </si>
  <si>
    <t>Рассольник домашний</t>
  </si>
  <si>
    <t>№95</t>
  </si>
  <si>
    <t xml:space="preserve">Рис отварной </t>
  </si>
  <si>
    <t>№304</t>
  </si>
  <si>
    <t xml:space="preserve">Чай с лимоном </t>
  </si>
  <si>
    <t>МБОУ "СОШ №3 с. Самашки"</t>
  </si>
  <si>
    <t>Омлет с морковью</t>
  </si>
  <si>
    <t xml:space="preserve"> №214</t>
  </si>
  <si>
    <t>МАСЛО СЛИВОЧНОЕ (ПОРЦИЯМИ)</t>
  </si>
  <si>
    <t>Борщ</t>
  </si>
  <si>
    <t>№81</t>
  </si>
  <si>
    <t>Капуста тушеная</t>
  </si>
  <si>
    <t>№380</t>
  </si>
  <si>
    <t>Рис припущенный</t>
  </si>
  <si>
    <t>№305</t>
  </si>
  <si>
    <t>Чай с молоком или сливками</t>
  </si>
  <si>
    <t>Суп с бобовыми</t>
  </si>
  <si>
    <t>№119</t>
  </si>
  <si>
    <t>Картофельное пюре</t>
  </si>
  <si>
    <t>№377</t>
  </si>
  <si>
    <t>Каша гречневая</t>
  </si>
  <si>
    <t>№183</t>
  </si>
  <si>
    <t>Суп картофельный</t>
  </si>
  <si>
    <t>№112</t>
  </si>
  <si>
    <t>Макаронные изделия отварные с маслом</t>
  </si>
  <si>
    <t>№203</t>
  </si>
  <si>
    <t xml:space="preserve"> №4,3</t>
  </si>
  <si>
    <t>Соус красный основной</t>
  </si>
  <si>
    <t>№422</t>
  </si>
  <si>
    <t xml:space="preserve">Суп  молочный с макаронными изделиями </t>
  </si>
  <si>
    <t>№120</t>
  </si>
  <si>
    <t xml:space="preserve"> №378</t>
  </si>
  <si>
    <t xml:space="preserve">Рассольник домашний </t>
  </si>
  <si>
    <t xml:space="preserve">Пюре картофельное </t>
  </si>
  <si>
    <t>Мюсли с молоком</t>
  </si>
  <si>
    <t>Щи из свежей капусты с картофелем</t>
  </si>
  <si>
    <t>№88</t>
  </si>
  <si>
    <t>Плов с курицей</t>
  </si>
  <si>
    <t>№291</t>
  </si>
  <si>
    <t>Каша жидкая молочная из манной крупы</t>
  </si>
  <si>
    <t>№181</t>
  </si>
  <si>
    <t>Суп из овощей с фасолью</t>
  </si>
  <si>
    <t>№117</t>
  </si>
  <si>
    <t>Рис отварной</t>
  </si>
  <si>
    <t xml:space="preserve">Борщ </t>
  </si>
  <si>
    <t xml:space="preserve">Греча отварная </t>
  </si>
  <si>
    <t>№3.4</t>
  </si>
  <si>
    <t xml:space="preserve">Соус красный основной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</si>
</sst>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77;&#1085;&#1102;%202023%20&#1075;&#1086;&#1076;%20&#1054;&#1060;&#1048;&#1062;&#1048;&#1040;&#1051;&#1068;&#1053;&#1054;&#1045;%20&#8212;%20&#1096;&#1082;&#1086;&#1083;&#1072;&#1084;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1996.336/tm2023-sm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и"/>
      <sheetName val="Меню обеды"/>
    </sheetNames>
    <sheetDataSet>
      <sheetData sheetId="0">
        <row r="5">
          <cell r="D5">
            <v>135</v>
          </cell>
          <cell r="E5">
            <v>7.32</v>
          </cell>
          <cell r="F5">
            <v>5.5</v>
          </cell>
          <cell r="G5">
            <v>26.52</v>
          </cell>
          <cell r="H5">
            <v>184.86</v>
          </cell>
        </row>
        <row r="6">
          <cell r="C6" t="str">
            <v>Хлеб пшеничный</v>
          </cell>
          <cell r="D6">
            <v>75</v>
          </cell>
          <cell r="E6">
            <v>5.92</v>
          </cell>
          <cell r="F6">
            <v>0.75</v>
          </cell>
          <cell r="G6">
            <v>36.22</v>
          </cell>
          <cell r="H6">
            <v>176.25</v>
          </cell>
        </row>
        <row r="8">
          <cell r="D8">
            <v>200</v>
          </cell>
          <cell r="E8">
            <v>0.03</v>
          </cell>
          <cell r="F8">
            <v>0.1</v>
          </cell>
          <cell r="G8">
            <v>9.5</v>
          </cell>
          <cell r="H8">
            <v>39.020000000000003</v>
          </cell>
        </row>
        <row r="9">
          <cell r="D9">
            <v>100</v>
          </cell>
          <cell r="E9">
            <v>1.5</v>
          </cell>
          <cell r="F9">
            <v>0.5</v>
          </cell>
          <cell r="G9">
            <v>21</v>
          </cell>
          <cell r="H9">
            <v>94.5</v>
          </cell>
        </row>
        <row r="10">
          <cell r="C10" t="str">
            <v>Булочка домашняя</v>
          </cell>
          <cell r="D10">
            <v>60</v>
          </cell>
          <cell r="E10">
            <v>4.2</v>
          </cell>
          <cell r="F10">
            <v>6.7</v>
          </cell>
          <cell r="G10">
            <v>27.8</v>
          </cell>
          <cell r="H10">
            <v>188.3</v>
          </cell>
        </row>
        <row r="12">
          <cell r="D12">
            <v>200</v>
          </cell>
          <cell r="E12">
            <v>6.09</v>
          </cell>
          <cell r="F12">
            <v>10.88</v>
          </cell>
          <cell r="G12">
            <v>47.99</v>
          </cell>
          <cell r="H12">
            <v>314.24</v>
          </cell>
        </row>
        <row r="13">
          <cell r="D13">
            <v>200</v>
          </cell>
          <cell r="E13">
            <v>1.52</v>
          </cell>
          <cell r="F13">
            <v>1.35</v>
          </cell>
          <cell r="G13">
            <v>15.9</v>
          </cell>
          <cell r="H13">
            <v>81.83</v>
          </cell>
        </row>
        <row r="14">
          <cell r="D14">
            <v>10</v>
          </cell>
          <cell r="E14">
            <v>0.08</v>
          </cell>
          <cell r="F14">
            <v>8.1999999999999993</v>
          </cell>
          <cell r="G14">
            <v>0.13</v>
          </cell>
          <cell r="H14">
            <v>74.64</v>
          </cell>
        </row>
        <row r="15">
          <cell r="C15" t="str">
            <v>Хлеб пшеничный</v>
          </cell>
          <cell r="D15">
            <v>100</v>
          </cell>
          <cell r="E15">
            <v>7.89</v>
          </cell>
          <cell r="F15">
            <v>1</v>
          </cell>
          <cell r="G15">
            <v>48.29</v>
          </cell>
          <cell r="H15">
            <v>176.25</v>
          </cell>
        </row>
        <row r="16">
          <cell r="D16">
            <v>100</v>
          </cell>
          <cell r="E16">
            <v>1.5</v>
          </cell>
          <cell r="F16">
            <v>0.5</v>
          </cell>
          <cell r="G16">
            <v>21</v>
          </cell>
          <cell r="H16">
            <v>94.5</v>
          </cell>
        </row>
        <row r="18">
          <cell r="D18">
            <v>65</v>
          </cell>
          <cell r="E18">
            <v>5.52</v>
          </cell>
          <cell r="F18">
            <v>10.210000000000001</v>
          </cell>
          <cell r="G18">
            <v>2.0099999999999998</v>
          </cell>
          <cell r="H18">
            <v>122.01</v>
          </cell>
        </row>
        <row r="19">
          <cell r="D19">
            <v>200</v>
          </cell>
          <cell r="E19">
            <v>0.03</v>
          </cell>
          <cell r="F19">
            <v>0.1</v>
          </cell>
          <cell r="G19">
            <v>9.5</v>
          </cell>
          <cell r="H19">
            <v>39.020000000000003</v>
          </cell>
        </row>
        <row r="20">
          <cell r="D20">
            <v>10</v>
          </cell>
          <cell r="E20">
            <v>0.08</v>
          </cell>
          <cell r="F20">
            <v>8.1999999999999993</v>
          </cell>
          <cell r="G20">
            <v>0.13</v>
          </cell>
          <cell r="H20">
            <v>74.64</v>
          </cell>
        </row>
        <row r="21">
          <cell r="C21" t="str">
            <v>Хлеб пшеничный</v>
          </cell>
          <cell r="D21">
            <v>75</v>
          </cell>
          <cell r="E21">
            <v>5.92</v>
          </cell>
          <cell r="F21">
            <v>0.75</v>
          </cell>
          <cell r="G21">
            <v>36.22</v>
          </cell>
          <cell r="H21">
            <v>176.25</v>
          </cell>
        </row>
        <row r="22">
          <cell r="D22">
            <v>100</v>
          </cell>
          <cell r="E22">
            <v>1.5</v>
          </cell>
          <cell r="F22">
            <v>0.5</v>
          </cell>
          <cell r="G22">
            <v>21</v>
          </cell>
          <cell r="H22">
            <v>94.5</v>
          </cell>
        </row>
        <row r="23">
          <cell r="C23" t="str">
            <v>Булочка домашняя</v>
          </cell>
          <cell r="D23">
            <v>60</v>
          </cell>
          <cell r="E23">
            <v>4.2</v>
          </cell>
          <cell r="F23">
            <v>6.7</v>
          </cell>
          <cell r="G23">
            <v>27.8</v>
          </cell>
          <cell r="H23">
            <v>188.3</v>
          </cell>
        </row>
        <row r="25">
          <cell r="D25">
            <v>200</v>
          </cell>
          <cell r="E25">
            <v>4.8499999999999996</v>
          </cell>
          <cell r="F25">
            <v>5.73</v>
          </cell>
          <cell r="G25">
            <v>48.89</v>
          </cell>
          <cell r="H25">
            <v>266.52999999999997</v>
          </cell>
        </row>
        <row r="26">
          <cell r="D26">
            <v>200</v>
          </cell>
          <cell r="E26">
            <v>1.52</v>
          </cell>
          <cell r="F26">
            <v>1.35</v>
          </cell>
          <cell r="G26">
            <v>15.9</v>
          </cell>
          <cell r="H26">
            <v>81.83</v>
          </cell>
        </row>
        <row r="27">
          <cell r="C27" t="str">
            <v>Сыр порциями</v>
          </cell>
          <cell r="D27">
            <v>30</v>
          </cell>
          <cell r="E27">
            <v>6.96</v>
          </cell>
          <cell r="F27">
            <v>8.8800000000000008</v>
          </cell>
          <cell r="G27">
            <v>0</v>
          </cell>
          <cell r="H27">
            <v>107.76</v>
          </cell>
        </row>
        <row r="28">
          <cell r="C28" t="str">
            <v>Хлеб пшеничный</v>
          </cell>
          <cell r="D28">
            <v>100</v>
          </cell>
          <cell r="E28">
            <v>7.89</v>
          </cell>
          <cell r="F28">
            <v>1</v>
          </cell>
          <cell r="G28">
            <v>48.29</v>
          </cell>
          <cell r="H28">
            <v>176.25</v>
          </cell>
        </row>
        <row r="29">
          <cell r="C29" t="str">
            <v>Сосиски "Особые халяль"</v>
          </cell>
          <cell r="D29">
            <v>100</v>
          </cell>
          <cell r="E29">
            <v>9.5</v>
          </cell>
          <cell r="F29">
            <v>13.5</v>
          </cell>
          <cell r="G29">
            <v>2.74</v>
          </cell>
          <cell r="H29">
            <v>170.46</v>
          </cell>
        </row>
        <row r="31">
          <cell r="D31">
            <v>210</v>
          </cell>
          <cell r="E31">
            <v>9.09</v>
          </cell>
          <cell r="F31">
            <v>12.99</v>
          </cell>
          <cell r="G31">
            <v>35.18</v>
          </cell>
          <cell r="H31">
            <v>293.99</v>
          </cell>
        </row>
        <row r="32">
          <cell r="C32" t="str">
            <v>Хлеб пшеничный</v>
          </cell>
          <cell r="D32">
            <v>75</v>
          </cell>
          <cell r="E32">
            <v>5.92</v>
          </cell>
          <cell r="F32">
            <v>0.75</v>
          </cell>
          <cell r="G32">
            <v>36.22</v>
          </cell>
          <cell r="H32">
            <v>176.25</v>
          </cell>
        </row>
        <row r="33">
          <cell r="D33">
            <v>20</v>
          </cell>
          <cell r="E33">
            <v>0.16</v>
          </cell>
          <cell r="F33">
            <v>16.399999999999999</v>
          </cell>
          <cell r="G33">
            <v>0.26</v>
          </cell>
          <cell r="H33">
            <v>149.28</v>
          </cell>
        </row>
        <row r="34">
          <cell r="D34">
            <v>200</v>
          </cell>
          <cell r="E34">
            <v>0.03</v>
          </cell>
          <cell r="F34">
            <v>0.1</v>
          </cell>
          <cell r="G34">
            <v>9.5</v>
          </cell>
          <cell r="H34">
            <v>39.020000000000003</v>
          </cell>
        </row>
        <row r="35">
          <cell r="D35">
            <v>100</v>
          </cell>
          <cell r="E35">
            <v>1.5</v>
          </cell>
          <cell r="F35">
            <v>0.5</v>
          </cell>
          <cell r="G35">
            <v>21</v>
          </cell>
          <cell r="H35">
            <v>94.5</v>
          </cell>
        </row>
        <row r="43">
          <cell r="D43">
            <v>150</v>
          </cell>
          <cell r="E43">
            <v>9.59</v>
          </cell>
          <cell r="F43">
            <v>6.09</v>
          </cell>
          <cell r="G43">
            <v>38.64</v>
          </cell>
          <cell r="H43">
            <v>243</v>
          </cell>
        </row>
        <row r="44">
          <cell r="C44" t="str">
            <v>Хлеб пшеничный</v>
          </cell>
          <cell r="D44">
            <v>75</v>
          </cell>
          <cell r="E44">
            <v>5.92</v>
          </cell>
          <cell r="F44">
            <v>0.75</v>
          </cell>
          <cell r="G44">
            <v>36.22</v>
          </cell>
          <cell r="H44">
            <v>176.25</v>
          </cell>
        </row>
        <row r="45">
          <cell r="D45">
            <v>200</v>
          </cell>
          <cell r="E45">
            <v>0.03</v>
          </cell>
          <cell r="F45">
            <v>0.1</v>
          </cell>
          <cell r="G45">
            <v>9.5</v>
          </cell>
          <cell r="H45">
            <v>39.020000000000003</v>
          </cell>
        </row>
        <row r="46">
          <cell r="D46">
            <v>20</v>
          </cell>
          <cell r="E46">
            <v>0.16</v>
          </cell>
          <cell r="F46">
            <v>16.399999999999999</v>
          </cell>
          <cell r="G46">
            <v>0.26</v>
          </cell>
          <cell r="H46">
            <v>149.28</v>
          </cell>
        </row>
        <row r="47">
          <cell r="D47">
            <v>50</v>
          </cell>
          <cell r="E47">
            <v>1</v>
          </cell>
          <cell r="F47">
            <v>1.3</v>
          </cell>
          <cell r="G47">
            <v>3.09</v>
          </cell>
          <cell r="H47">
            <v>28.06</v>
          </cell>
        </row>
        <row r="49">
          <cell r="D49">
            <v>200</v>
          </cell>
          <cell r="E49">
            <v>4.38</v>
          </cell>
          <cell r="F49">
            <v>3.8</v>
          </cell>
          <cell r="G49">
            <v>14.36</v>
          </cell>
          <cell r="H49">
            <v>109.16</v>
          </cell>
        </row>
        <row r="50">
          <cell r="D50">
            <v>200</v>
          </cell>
          <cell r="E50">
            <v>1.52</v>
          </cell>
          <cell r="F50">
            <v>1.35</v>
          </cell>
          <cell r="G50">
            <v>15.9</v>
          </cell>
          <cell r="H50">
            <v>81.83</v>
          </cell>
        </row>
        <row r="51">
          <cell r="C51" t="str">
            <v>Хлеб пшеничный</v>
          </cell>
          <cell r="D51">
            <v>75</v>
          </cell>
          <cell r="E51">
            <v>5.92</v>
          </cell>
          <cell r="F51">
            <v>0.75</v>
          </cell>
          <cell r="G51">
            <v>36.22</v>
          </cell>
          <cell r="H51">
            <v>176.25</v>
          </cell>
        </row>
        <row r="52">
          <cell r="D52">
            <v>20</v>
          </cell>
          <cell r="E52">
            <v>0.16</v>
          </cell>
          <cell r="F52">
            <v>16.399999999999999</v>
          </cell>
          <cell r="G52">
            <v>0.26</v>
          </cell>
          <cell r="H52">
            <v>149.28</v>
          </cell>
        </row>
        <row r="53">
          <cell r="D53">
            <v>100</v>
          </cell>
          <cell r="E53">
            <v>1.5</v>
          </cell>
          <cell r="F53">
            <v>0.5</v>
          </cell>
          <cell r="G53">
            <v>21</v>
          </cell>
          <cell r="H53">
            <v>94.5</v>
          </cell>
        </row>
        <row r="54">
          <cell r="C54" t="str">
            <v>Булочка домашняя</v>
          </cell>
          <cell r="D54">
            <v>60</v>
          </cell>
          <cell r="E54">
            <v>4.2</v>
          </cell>
          <cell r="F54">
            <v>6.7</v>
          </cell>
          <cell r="G54">
            <v>27.8</v>
          </cell>
          <cell r="H54">
            <v>188.3</v>
          </cell>
        </row>
        <row r="56">
          <cell r="D56">
            <v>135</v>
          </cell>
          <cell r="E56">
            <v>7.32</v>
          </cell>
          <cell r="F56">
            <v>5.5</v>
          </cell>
          <cell r="G56">
            <v>26.52</v>
          </cell>
          <cell r="H56">
            <v>184.86</v>
          </cell>
        </row>
        <row r="57">
          <cell r="C57" t="str">
            <v>Хлеб пшеничный</v>
          </cell>
          <cell r="D57">
            <v>100</v>
          </cell>
          <cell r="E57">
            <v>7.89</v>
          </cell>
          <cell r="F57">
            <v>1</v>
          </cell>
          <cell r="G57">
            <v>48.29</v>
          </cell>
          <cell r="H57">
            <v>176.25</v>
          </cell>
        </row>
        <row r="58">
          <cell r="D58">
            <v>20</v>
          </cell>
          <cell r="E58">
            <v>0.16</v>
          </cell>
          <cell r="F58">
            <v>16.399999999999999</v>
          </cell>
          <cell r="G58">
            <v>0.26</v>
          </cell>
          <cell r="H58">
            <v>149.28</v>
          </cell>
        </row>
        <row r="59">
          <cell r="D59">
            <v>200</v>
          </cell>
          <cell r="E59">
            <v>0.03</v>
          </cell>
          <cell r="F59">
            <v>0.1</v>
          </cell>
          <cell r="G59">
            <v>9.5</v>
          </cell>
          <cell r="H59">
            <v>39.020000000000003</v>
          </cell>
        </row>
        <row r="60">
          <cell r="D60">
            <v>100</v>
          </cell>
          <cell r="E60">
            <v>1.5</v>
          </cell>
          <cell r="F60">
            <v>0.5</v>
          </cell>
          <cell r="G60">
            <v>21</v>
          </cell>
          <cell r="H60">
            <v>94.5</v>
          </cell>
        </row>
        <row r="62">
          <cell r="D62">
            <v>210</v>
          </cell>
          <cell r="E62">
            <v>6.03</v>
          </cell>
          <cell r="F62">
            <v>3.47</v>
          </cell>
          <cell r="G62">
            <v>42.23</v>
          </cell>
          <cell r="H62">
            <v>224.27</v>
          </cell>
        </row>
        <row r="63">
          <cell r="C63" t="str">
            <v>Хлеб пшеничный</v>
          </cell>
          <cell r="D63">
            <v>100</v>
          </cell>
          <cell r="E63">
            <v>7.89</v>
          </cell>
          <cell r="F63">
            <v>1</v>
          </cell>
          <cell r="G63">
            <v>48.29</v>
          </cell>
          <cell r="H63">
            <v>176.25</v>
          </cell>
        </row>
        <row r="64">
          <cell r="D64">
            <v>20</v>
          </cell>
          <cell r="E64">
            <v>0.16</v>
          </cell>
          <cell r="F64">
            <v>16.399999999999999</v>
          </cell>
          <cell r="G64">
            <v>0.26</v>
          </cell>
          <cell r="H64">
            <v>149.28</v>
          </cell>
        </row>
        <row r="65">
          <cell r="D65">
            <v>200</v>
          </cell>
          <cell r="E65">
            <v>1.52</v>
          </cell>
          <cell r="F65">
            <v>1.35</v>
          </cell>
          <cell r="G65">
            <v>15.9</v>
          </cell>
          <cell r="H65">
            <v>81.83</v>
          </cell>
        </row>
        <row r="66">
          <cell r="D66">
            <v>100</v>
          </cell>
          <cell r="E66">
            <v>1.5</v>
          </cell>
          <cell r="F66">
            <v>0.5</v>
          </cell>
          <cell r="G66">
            <v>21</v>
          </cell>
          <cell r="H66">
            <v>94.5</v>
          </cell>
        </row>
        <row r="68">
          <cell r="D68">
            <v>150</v>
          </cell>
          <cell r="E68">
            <v>4.05</v>
          </cell>
          <cell r="F68">
            <v>6</v>
          </cell>
          <cell r="G68">
            <v>8.6999999999999993</v>
          </cell>
          <cell r="H68">
            <v>105</v>
          </cell>
        </row>
        <row r="69">
          <cell r="C69" t="str">
            <v>Хлеб пшеничный</v>
          </cell>
          <cell r="D69">
            <v>100</v>
          </cell>
          <cell r="E69">
            <v>7.89</v>
          </cell>
          <cell r="F69">
            <v>1</v>
          </cell>
          <cell r="G69">
            <v>48.29</v>
          </cell>
          <cell r="H69">
            <v>176.25</v>
          </cell>
        </row>
        <row r="70">
          <cell r="D70">
            <v>200</v>
          </cell>
          <cell r="E70">
            <v>0.03</v>
          </cell>
          <cell r="F70">
            <v>0.1</v>
          </cell>
          <cell r="G70">
            <v>9.5</v>
          </cell>
          <cell r="H70">
            <v>39.020000000000003</v>
          </cell>
        </row>
        <row r="71">
          <cell r="D71">
            <v>20</v>
          </cell>
          <cell r="E71">
            <v>0.16</v>
          </cell>
          <cell r="F71">
            <v>16.399999999999999</v>
          </cell>
          <cell r="G71">
            <v>0.26</v>
          </cell>
          <cell r="H71">
            <v>149.28</v>
          </cell>
        </row>
        <row r="72">
          <cell r="C72" t="str">
            <v>Сосиски "Особые халяль"</v>
          </cell>
          <cell r="D72">
            <v>100</v>
          </cell>
          <cell r="E72">
            <v>9.5</v>
          </cell>
          <cell r="F72">
            <v>13.5</v>
          </cell>
          <cell r="G72">
            <v>2.74</v>
          </cell>
          <cell r="H72">
            <v>170.46</v>
          </cell>
        </row>
        <row r="73">
          <cell r="C73" t="str">
            <v>Булочка домашняя</v>
          </cell>
          <cell r="D73">
            <v>60</v>
          </cell>
          <cell r="E73">
            <v>4.2</v>
          </cell>
          <cell r="F73">
            <v>6.7</v>
          </cell>
          <cell r="G73">
            <v>27.8</v>
          </cell>
          <cell r="H73">
            <v>188.3</v>
          </cell>
        </row>
      </sheetData>
      <sheetData sheetId="1">
        <row r="5">
          <cell r="D5">
            <v>200</v>
          </cell>
          <cell r="E5">
            <v>5.04</v>
          </cell>
          <cell r="F5">
            <v>2.86</v>
          </cell>
          <cell r="G5">
            <v>11.68</v>
          </cell>
          <cell r="H5">
            <v>92.6</v>
          </cell>
        </row>
        <row r="6">
          <cell r="D6">
            <v>150</v>
          </cell>
          <cell r="E6">
            <v>8.59</v>
          </cell>
          <cell r="F6">
            <v>6.09</v>
          </cell>
          <cell r="G6">
            <v>38.64</v>
          </cell>
          <cell r="H6">
            <v>243.73</v>
          </cell>
        </row>
        <row r="7">
          <cell r="C7" t="str">
            <v>Котлета куриная</v>
          </cell>
          <cell r="D7">
            <v>90</v>
          </cell>
          <cell r="E7">
            <v>8.58</v>
          </cell>
          <cell r="F7">
            <v>16.25</v>
          </cell>
          <cell r="G7">
            <v>25.28</v>
          </cell>
          <cell r="H7">
            <v>281.69</v>
          </cell>
        </row>
        <row r="8">
          <cell r="C8" t="str">
            <v>Хлеб пшеничный</v>
          </cell>
          <cell r="D8">
            <v>75</v>
          </cell>
          <cell r="E8">
            <v>5.92</v>
          </cell>
          <cell r="F8">
            <v>0.75</v>
          </cell>
          <cell r="G8">
            <v>36.22</v>
          </cell>
          <cell r="H8">
            <v>176.25</v>
          </cell>
        </row>
        <row r="9">
          <cell r="C9" t="str">
            <v xml:space="preserve">Чай с лимоном </v>
          </cell>
          <cell r="D9">
            <v>200</v>
          </cell>
          <cell r="E9">
            <v>0.03</v>
          </cell>
          <cell r="F9">
            <v>0.1</v>
          </cell>
          <cell r="G9">
            <v>9.5</v>
          </cell>
          <cell r="H9">
            <v>39.020000000000003</v>
          </cell>
        </row>
        <row r="11">
          <cell r="D11">
            <v>200</v>
          </cell>
          <cell r="E11">
            <v>2</v>
          </cell>
          <cell r="F11">
            <v>4.0599999999999996</v>
          </cell>
          <cell r="G11">
            <v>7.34</v>
          </cell>
          <cell r="H11">
            <v>73.900000000000006</v>
          </cell>
        </row>
        <row r="12">
          <cell r="D12">
            <v>150</v>
          </cell>
          <cell r="E12">
            <v>3.64</v>
          </cell>
          <cell r="F12">
            <v>5.37</v>
          </cell>
          <cell r="G12">
            <v>36.69</v>
          </cell>
          <cell r="H12">
            <v>209.65</v>
          </cell>
        </row>
        <row r="13">
          <cell r="C13" t="str">
            <v>Сосиски "Особые халяль"</v>
          </cell>
          <cell r="D13">
            <v>100</v>
          </cell>
          <cell r="E13">
            <v>9.5</v>
          </cell>
          <cell r="F13">
            <v>13.5</v>
          </cell>
          <cell r="G13">
            <v>2.74</v>
          </cell>
          <cell r="H13">
            <v>170.46</v>
          </cell>
        </row>
        <row r="14">
          <cell r="C14" t="str">
            <v>Хлеб пшеничный</v>
          </cell>
          <cell r="D14">
            <v>100</v>
          </cell>
          <cell r="E14">
            <v>7.89</v>
          </cell>
          <cell r="F14">
            <v>1</v>
          </cell>
          <cell r="G14">
            <v>48.29</v>
          </cell>
          <cell r="H14">
            <v>176.25</v>
          </cell>
        </row>
        <row r="15">
          <cell r="C15" t="str">
            <v>Сыр порциями</v>
          </cell>
          <cell r="D15">
            <v>30</v>
          </cell>
          <cell r="E15">
            <v>6.96</v>
          </cell>
          <cell r="F15">
            <v>8.8800000000000008</v>
          </cell>
          <cell r="G15">
            <v>0</v>
          </cell>
          <cell r="H15">
            <v>107.76</v>
          </cell>
        </row>
        <row r="16">
          <cell r="D16">
            <v>200</v>
          </cell>
          <cell r="E16">
            <v>0.03</v>
          </cell>
          <cell r="F16">
            <v>0.1</v>
          </cell>
          <cell r="G16">
            <v>9.5</v>
          </cell>
          <cell r="H16">
            <v>39.020000000000003</v>
          </cell>
        </row>
        <row r="18">
          <cell r="D18">
            <v>250</v>
          </cell>
          <cell r="E18">
            <v>11.1</v>
          </cell>
          <cell r="F18">
            <v>10.85</v>
          </cell>
          <cell r="G18">
            <v>8.56</v>
          </cell>
          <cell r="H18">
            <v>176.29</v>
          </cell>
        </row>
        <row r="19">
          <cell r="C19" t="str">
            <v>Сметана</v>
          </cell>
          <cell r="D19">
            <v>10</v>
          </cell>
          <cell r="E19">
            <v>0.25</v>
          </cell>
          <cell r="F19">
            <v>2</v>
          </cell>
          <cell r="G19">
            <v>0.34</v>
          </cell>
          <cell r="H19">
            <v>20.399999999999999</v>
          </cell>
        </row>
        <row r="20">
          <cell r="D20">
            <v>127</v>
          </cell>
          <cell r="E20">
            <v>3</v>
          </cell>
          <cell r="F20">
            <v>5.0999999999999996</v>
          </cell>
          <cell r="G20">
            <v>11.4</v>
          </cell>
          <cell r="H20">
            <v>103.5</v>
          </cell>
        </row>
        <row r="21">
          <cell r="C21" t="str">
            <v>Сыр порциями</v>
          </cell>
          <cell r="D21">
            <v>30</v>
          </cell>
          <cell r="E21">
            <v>6.96</v>
          </cell>
          <cell r="F21">
            <v>8.85</v>
          </cell>
          <cell r="G21">
            <v>0</v>
          </cell>
          <cell r="H21">
            <v>107.76</v>
          </cell>
        </row>
        <row r="22">
          <cell r="C22" t="str">
            <v>Хлеб пшеничный</v>
          </cell>
          <cell r="D22">
            <v>100</v>
          </cell>
          <cell r="E22">
            <v>7.89</v>
          </cell>
          <cell r="F22">
            <v>1</v>
          </cell>
          <cell r="G22">
            <v>48.29</v>
          </cell>
          <cell r="H22">
            <v>176.25</v>
          </cell>
        </row>
        <row r="23">
          <cell r="D23">
            <v>200</v>
          </cell>
          <cell r="E23">
            <v>0.03</v>
          </cell>
          <cell r="F23">
            <v>0.1</v>
          </cell>
          <cell r="G23">
            <v>9.5</v>
          </cell>
          <cell r="H23">
            <v>39.020000000000003</v>
          </cell>
        </row>
        <row r="25">
          <cell r="D25">
            <v>250</v>
          </cell>
          <cell r="E25">
            <v>7.15</v>
          </cell>
          <cell r="F25">
            <v>48.15</v>
          </cell>
          <cell r="G25">
            <v>15.61</v>
          </cell>
          <cell r="H25">
            <v>524.39</v>
          </cell>
        </row>
        <row r="26">
          <cell r="D26">
            <v>150</v>
          </cell>
          <cell r="E26">
            <v>4.05</v>
          </cell>
          <cell r="F26">
            <v>6</v>
          </cell>
          <cell r="G26">
            <v>8.6999999999999993</v>
          </cell>
          <cell r="H26">
            <v>105</v>
          </cell>
        </row>
        <row r="27">
          <cell r="C27" t="str">
            <v>Сосиски "Особые халяль"</v>
          </cell>
          <cell r="D27">
            <v>100</v>
          </cell>
          <cell r="E27">
            <v>9.5</v>
          </cell>
          <cell r="F27">
            <v>13.5</v>
          </cell>
          <cell r="G27">
            <v>2.74</v>
          </cell>
          <cell r="H27">
            <v>170.46</v>
          </cell>
        </row>
        <row r="28">
          <cell r="C28" t="str">
            <v>Хлеб пшеничный</v>
          </cell>
          <cell r="D28">
            <v>100</v>
          </cell>
          <cell r="E28">
            <v>7.89</v>
          </cell>
          <cell r="F28">
            <v>1</v>
          </cell>
          <cell r="G28">
            <v>48.29</v>
          </cell>
          <cell r="H28">
            <v>176.25</v>
          </cell>
        </row>
        <row r="29">
          <cell r="C29" t="str">
            <v>Сыр порциями</v>
          </cell>
          <cell r="D29">
            <v>10</v>
          </cell>
          <cell r="E29">
            <v>2.3199999999999998</v>
          </cell>
          <cell r="F29">
            <v>2.95</v>
          </cell>
          <cell r="G29">
            <v>0</v>
          </cell>
          <cell r="H29">
            <v>35.83</v>
          </cell>
        </row>
        <row r="30">
          <cell r="D30">
            <v>200</v>
          </cell>
          <cell r="E30">
            <v>0.03</v>
          </cell>
          <cell r="F30">
            <v>0.1</v>
          </cell>
          <cell r="G30">
            <v>9.5</v>
          </cell>
          <cell r="H30">
            <v>39.020000000000003</v>
          </cell>
        </row>
        <row r="32">
          <cell r="D32">
            <v>250</v>
          </cell>
          <cell r="E32">
            <v>3.25</v>
          </cell>
          <cell r="F32">
            <v>3.37</v>
          </cell>
          <cell r="G32">
            <v>10.75</v>
          </cell>
          <cell r="H32">
            <v>86.33</v>
          </cell>
        </row>
        <row r="33">
          <cell r="D33">
            <v>210</v>
          </cell>
          <cell r="E33">
            <v>7.64</v>
          </cell>
          <cell r="F33">
            <v>8.1</v>
          </cell>
          <cell r="G33">
            <v>42.64</v>
          </cell>
          <cell r="H33">
            <v>274.02</v>
          </cell>
        </row>
        <row r="34">
          <cell r="C34" t="str">
            <v>Хлеб пшеничный</v>
          </cell>
          <cell r="D34">
            <v>100</v>
          </cell>
          <cell r="E34">
            <v>7.89</v>
          </cell>
          <cell r="F34">
            <v>1</v>
          </cell>
          <cell r="G34">
            <v>48.29</v>
          </cell>
          <cell r="H34">
            <v>176.25</v>
          </cell>
        </row>
        <row r="35">
          <cell r="C35" t="str">
            <v>Сыр порциями</v>
          </cell>
          <cell r="D35">
            <v>30</v>
          </cell>
          <cell r="E35">
            <v>6.96</v>
          </cell>
          <cell r="F35">
            <v>8.85</v>
          </cell>
          <cell r="G35">
            <v>0</v>
          </cell>
          <cell r="H35">
            <v>107.76</v>
          </cell>
        </row>
        <row r="36">
          <cell r="D36">
            <v>200</v>
          </cell>
          <cell r="E36">
            <v>0.03</v>
          </cell>
          <cell r="F36">
            <v>0.1</v>
          </cell>
          <cell r="G36">
            <v>9.5</v>
          </cell>
          <cell r="H36">
            <v>39.020000000000003</v>
          </cell>
        </row>
        <row r="44">
          <cell r="C44" t="str">
            <v>Борщ со свежей капустой и томатом</v>
          </cell>
          <cell r="D44">
            <v>200</v>
          </cell>
          <cell r="E44">
            <v>5</v>
          </cell>
          <cell r="F44">
            <v>10</v>
          </cell>
          <cell r="G44">
            <v>20</v>
          </cell>
          <cell r="H44">
            <v>190</v>
          </cell>
        </row>
        <row r="45">
          <cell r="D45">
            <v>105</v>
          </cell>
          <cell r="E45">
            <v>3.82</v>
          </cell>
          <cell r="F45">
            <v>4.05</v>
          </cell>
          <cell r="G45">
            <v>21.32</v>
          </cell>
          <cell r="H45">
            <v>137.01</v>
          </cell>
        </row>
        <row r="46">
          <cell r="C46" t="str">
            <v>Котлета куриная</v>
          </cell>
          <cell r="D46">
            <v>90</v>
          </cell>
          <cell r="E46">
            <v>8.58</v>
          </cell>
          <cell r="F46">
            <v>16.25</v>
          </cell>
          <cell r="G46">
            <v>25.28</v>
          </cell>
          <cell r="H46">
            <v>281.69</v>
          </cell>
        </row>
        <row r="47">
          <cell r="C47" t="str">
            <v>Хлеб пшеничный</v>
          </cell>
          <cell r="D47">
            <v>75</v>
          </cell>
          <cell r="E47">
            <v>5.92</v>
          </cell>
          <cell r="F47">
            <v>0.75</v>
          </cell>
          <cell r="G47">
            <v>36.22</v>
          </cell>
          <cell r="H47">
            <v>176.25</v>
          </cell>
        </row>
        <row r="48">
          <cell r="D48">
            <v>200</v>
          </cell>
          <cell r="E48">
            <v>0.03</v>
          </cell>
          <cell r="F48">
            <v>0.1</v>
          </cell>
          <cell r="G48">
            <v>9.5</v>
          </cell>
          <cell r="H48">
            <v>39.020000000000003</v>
          </cell>
        </row>
        <row r="50">
          <cell r="D50">
            <v>200</v>
          </cell>
          <cell r="E50">
            <v>2</v>
          </cell>
          <cell r="F50">
            <v>4.0599999999999996</v>
          </cell>
          <cell r="G50">
            <v>7.34</v>
          </cell>
          <cell r="H50">
            <v>73.900000000000006</v>
          </cell>
        </row>
        <row r="52">
          <cell r="C52" t="str">
            <v>Сосиски "Особые халяль"</v>
          </cell>
          <cell r="D52">
            <v>100</v>
          </cell>
          <cell r="E52">
            <v>9.5</v>
          </cell>
          <cell r="F52">
            <v>13.5</v>
          </cell>
          <cell r="G52">
            <v>2.74</v>
          </cell>
          <cell r="H52">
            <v>170.46</v>
          </cell>
        </row>
        <row r="53">
          <cell r="C53" t="str">
            <v>Хлеб пшеничный</v>
          </cell>
          <cell r="D53">
            <v>100</v>
          </cell>
          <cell r="E53">
            <v>7.89</v>
          </cell>
          <cell r="F53">
            <v>1</v>
          </cell>
          <cell r="G53">
            <v>48.29</v>
          </cell>
          <cell r="H53">
            <v>176.25</v>
          </cell>
        </row>
        <row r="54">
          <cell r="C54" t="str">
            <v>МАСЛО СЛИВОЧНОЕ (ПОРЦИЯМИ)</v>
          </cell>
          <cell r="D54">
            <v>20</v>
          </cell>
          <cell r="E54">
            <v>0.16</v>
          </cell>
          <cell r="F54">
            <v>16.399999999999999</v>
          </cell>
          <cell r="G54">
            <v>0.28000000000000003</v>
          </cell>
          <cell r="H54">
            <v>149.36000000000001</v>
          </cell>
        </row>
        <row r="55">
          <cell r="D55">
            <v>200</v>
          </cell>
          <cell r="E55">
            <v>0.03</v>
          </cell>
          <cell r="F55">
            <v>0.1</v>
          </cell>
          <cell r="G55">
            <v>9.5</v>
          </cell>
          <cell r="H55">
            <v>39.020000000000003</v>
          </cell>
        </row>
        <row r="57">
          <cell r="D57">
            <v>250</v>
          </cell>
          <cell r="E57">
            <v>1.76</v>
          </cell>
          <cell r="F57">
            <v>4.95</v>
          </cell>
          <cell r="G57">
            <v>7.9</v>
          </cell>
          <cell r="H57">
            <v>83.19</v>
          </cell>
        </row>
        <row r="58">
          <cell r="D58">
            <v>200</v>
          </cell>
          <cell r="E58">
            <v>16.95</v>
          </cell>
          <cell r="F58">
            <v>10.47</v>
          </cell>
          <cell r="G58">
            <v>35.729999999999997</v>
          </cell>
          <cell r="H58">
            <v>304.95</v>
          </cell>
        </row>
        <row r="59">
          <cell r="C59" t="str">
            <v>Хлеб пшеничный</v>
          </cell>
          <cell r="D59">
            <v>100</v>
          </cell>
          <cell r="E59">
            <v>7.89</v>
          </cell>
          <cell r="F59">
            <v>1</v>
          </cell>
          <cell r="G59">
            <v>48.29</v>
          </cell>
          <cell r="H59">
            <v>176.25</v>
          </cell>
        </row>
        <row r="60">
          <cell r="C60" t="str">
            <v>Сыр порциями</v>
          </cell>
          <cell r="D60">
            <v>30</v>
          </cell>
          <cell r="E60">
            <v>6.96</v>
          </cell>
          <cell r="F60">
            <v>8.85</v>
          </cell>
          <cell r="G60">
            <v>0</v>
          </cell>
          <cell r="H60">
            <v>107.76</v>
          </cell>
        </row>
        <row r="61">
          <cell r="D61">
            <v>200</v>
          </cell>
          <cell r="E61">
            <v>0.03</v>
          </cell>
          <cell r="F61">
            <v>0.1</v>
          </cell>
          <cell r="G61">
            <v>9.5</v>
          </cell>
          <cell r="H61">
            <v>39.020000000000003</v>
          </cell>
        </row>
        <row r="63">
          <cell r="D63">
            <v>200</v>
          </cell>
          <cell r="E63">
            <v>3.2</v>
          </cell>
          <cell r="F63">
            <v>3.94</v>
          </cell>
          <cell r="G63">
            <v>7.38</v>
          </cell>
          <cell r="H63">
            <v>77.8</v>
          </cell>
        </row>
        <row r="64">
          <cell r="D64">
            <v>150</v>
          </cell>
          <cell r="E64">
            <v>3.64</v>
          </cell>
          <cell r="F64">
            <v>5.37</v>
          </cell>
          <cell r="G64">
            <v>36.69</v>
          </cell>
          <cell r="H64">
            <v>209.65</v>
          </cell>
        </row>
        <row r="65">
          <cell r="C65" t="str">
            <v>Сосиски "Особые халяль"</v>
          </cell>
          <cell r="D65">
            <v>100</v>
          </cell>
          <cell r="E65">
            <v>9.5</v>
          </cell>
          <cell r="F65">
            <v>13.5</v>
          </cell>
          <cell r="G65">
            <v>2.74</v>
          </cell>
          <cell r="H65">
            <v>170.46</v>
          </cell>
        </row>
        <row r="66">
          <cell r="C66" t="str">
            <v>Хлеб пшеничный</v>
          </cell>
          <cell r="D66">
            <v>100</v>
          </cell>
          <cell r="E66">
            <v>7.89</v>
          </cell>
          <cell r="F66">
            <v>1</v>
          </cell>
          <cell r="G66">
            <v>48.29</v>
          </cell>
          <cell r="H66">
            <v>176.25</v>
          </cell>
        </row>
        <row r="67">
          <cell r="C67" t="str">
            <v>Сыр порциями</v>
          </cell>
          <cell r="D67">
            <v>30</v>
          </cell>
          <cell r="E67">
            <v>6.96</v>
          </cell>
          <cell r="F67">
            <v>8.85</v>
          </cell>
          <cell r="G67">
            <v>0</v>
          </cell>
          <cell r="H67">
            <v>107.76</v>
          </cell>
        </row>
        <row r="68">
          <cell r="D68">
            <v>200</v>
          </cell>
          <cell r="E68">
            <v>0.03</v>
          </cell>
          <cell r="F68">
            <v>0.1</v>
          </cell>
          <cell r="G68">
            <v>9.5</v>
          </cell>
          <cell r="H68">
            <v>39.020000000000003</v>
          </cell>
        </row>
        <row r="70">
          <cell r="D70">
            <v>200</v>
          </cell>
          <cell r="E70">
            <v>8.8800000000000008</v>
          </cell>
          <cell r="F70">
            <v>8.68</v>
          </cell>
          <cell r="G70">
            <v>6.85</v>
          </cell>
          <cell r="H70">
            <v>141.04</v>
          </cell>
        </row>
        <row r="71">
          <cell r="C71" t="str">
            <v>Сметана</v>
          </cell>
          <cell r="D71">
            <v>10</v>
          </cell>
          <cell r="E71">
            <v>0.25</v>
          </cell>
          <cell r="F71">
            <v>2</v>
          </cell>
          <cell r="G71">
            <v>0.34</v>
          </cell>
          <cell r="H71">
            <v>20.399999999999999</v>
          </cell>
        </row>
        <row r="72">
          <cell r="D72">
            <v>150</v>
          </cell>
          <cell r="E72">
            <v>8.59</v>
          </cell>
          <cell r="F72">
            <v>6.09</v>
          </cell>
          <cell r="G72">
            <v>38.64</v>
          </cell>
          <cell r="H72">
            <v>243.73</v>
          </cell>
        </row>
        <row r="73">
          <cell r="D73">
            <v>50</v>
          </cell>
          <cell r="E73">
            <v>1</v>
          </cell>
          <cell r="F73">
            <v>1.3</v>
          </cell>
          <cell r="G73">
            <v>3.09</v>
          </cell>
          <cell r="H73">
            <v>28.06</v>
          </cell>
        </row>
        <row r="74">
          <cell r="C74" t="str">
            <v>Хлеб пшеничный</v>
          </cell>
          <cell r="D74">
            <v>100</v>
          </cell>
          <cell r="E74">
            <v>7.89</v>
          </cell>
          <cell r="F74">
            <v>1</v>
          </cell>
          <cell r="G74">
            <v>48.29</v>
          </cell>
          <cell r="H74">
            <v>176.25</v>
          </cell>
        </row>
        <row r="75">
          <cell r="D75">
            <v>10</v>
          </cell>
          <cell r="E75">
            <v>0.08</v>
          </cell>
          <cell r="F75">
            <v>8.1999999999999993</v>
          </cell>
          <cell r="G75">
            <v>0.14000000000000001</v>
          </cell>
          <cell r="H75">
            <v>74.680000000000007</v>
          </cell>
        </row>
        <row r="76">
          <cell r="D76">
            <v>200</v>
          </cell>
          <cell r="E76">
            <v>0.03</v>
          </cell>
          <cell r="F76">
            <v>0.1</v>
          </cell>
          <cell r="G76">
            <v>9.5</v>
          </cell>
          <cell r="H76">
            <v>39.020000000000003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81.25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63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f>[1]Завтраки!$D$5</f>
        <v>135</v>
      </c>
      <c r="G6" s="40">
        <f>[1]Завтраки!E5</f>
        <v>7.32</v>
      </c>
      <c r="H6" s="40">
        <f>[1]Завтраки!F5</f>
        <v>5.5</v>
      </c>
      <c r="I6" s="40">
        <f>[1]Завтраки!G5</f>
        <v>26.52</v>
      </c>
      <c r="J6" s="40">
        <f>[1]Завтраки!H5</f>
        <v>184.86</v>
      </c>
      <c r="K6" s="41" t="s">
        <v>52</v>
      </c>
      <c r="L6" s="40">
        <f>[2]Лист1!$L$6</f>
        <v>81.25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f>[1]Завтраки!D8</f>
        <v>200</v>
      </c>
      <c r="G8" s="43">
        <f>[1]Завтраки!E8</f>
        <v>0.03</v>
      </c>
      <c r="H8" s="43">
        <f>[1]Завтраки!F8</f>
        <v>0.1</v>
      </c>
      <c r="I8" s="43">
        <f>[1]Завтраки!G8</f>
        <v>9.5</v>
      </c>
      <c r="J8" s="43">
        <f>[1]Завтраки!H8</f>
        <v>39.020000000000003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tr">
        <f>[1]Завтраки!C6</f>
        <v>Хлеб пшеничный</v>
      </c>
      <c r="F9" s="43">
        <f>[1]Завтраки!D6</f>
        <v>75</v>
      </c>
      <c r="G9" s="43">
        <f>[1]Завтраки!E6</f>
        <v>5.92</v>
      </c>
      <c r="H9" s="43">
        <f>[1]Завтраки!F6</f>
        <v>0.75</v>
      </c>
      <c r="I9" s="43">
        <f>[1]Завтраки!G6</f>
        <v>36.22</v>
      </c>
      <c r="J9" s="43">
        <f>[1]Завтраки!H6</f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f>[1]Завтраки!D9</f>
        <v>100</v>
      </c>
      <c r="G10" s="43">
        <f>[1]Завтраки!E9</f>
        <v>1.5</v>
      </c>
      <c r="H10" s="43">
        <f>[1]Завтраки!F9</f>
        <v>0.5</v>
      </c>
      <c r="I10" s="43">
        <f>[1]Завтраки!G9</f>
        <v>21</v>
      </c>
      <c r="J10" s="43">
        <f>[1]Завтраки!H9</f>
        <v>94.5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 t="str">
        <f>[1]Завтраки!C10</f>
        <v>Булочка домашняя</v>
      </c>
      <c r="F11" s="43">
        <f>[1]Завтраки!D10</f>
        <v>60</v>
      </c>
      <c r="G11" s="43">
        <f>[1]Завтраки!E10</f>
        <v>4.2</v>
      </c>
      <c r="H11" s="43">
        <f>[1]Завтраки!F10</f>
        <v>6.7</v>
      </c>
      <c r="I11" s="43">
        <f>[1]Завтраки!G10</f>
        <v>27.8</v>
      </c>
      <c r="J11" s="43">
        <f>[1]Завтраки!H10</f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f>'[1]Меню обеды'!D5</f>
        <v>200</v>
      </c>
      <c r="G15" s="43">
        <f>'[1]Меню обеды'!E5</f>
        <v>5.04</v>
      </c>
      <c r="H15" s="43">
        <f>'[1]Меню обеды'!F5</f>
        <v>2.86</v>
      </c>
      <c r="I15" s="43">
        <f>'[1]Меню обеды'!G5</f>
        <v>11.68</v>
      </c>
      <c r="J15" s="43">
        <f>'[1]Меню обеды'!H5</f>
        <v>92.6</v>
      </c>
      <c r="K15" s="44" t="s">
        <v>47</v>
      </c>
      <c r="L15" s="43">
        <f>[2]Лист1!$L$6</f>
        <v>81.25</v>
      </c>
    </row>
    <row r="16" spans="1:12" ht="15" x14ac:dyDescent="0.25">
      <c r="A16" s="23"/>
      <c r="B16" s="15"/>
      <c r="C16" s="11"/>
      <c r="D16" s="7" t="s">
        <v>28</v>
      </c>
      <c r="E16" s="42" t="str">
        <f>'[1]Меню обеды'!C7</f>
        <v>Котлета куриная</v>
      </c>
      <c r="F16" s="43">
        <f>'[1]Меню обеды'!D7</f>
        <v>90</v>
      </c>
      <c r="G16" s="43">
        <f>'[1]Меню обеды'!E7</f>
        <v>8.58</v>
      </c>
      <c r="H16" s="43">
        <f>'[1]Меню обеды'!F7</f>
        <v>16.25</v>
      </c>
      <c r="I16" s="43">
        <f>'[1]Меню обеды'!G7</f>
        <v>25.28</v>
      </c>
      <c r="J16" s="43">
        <f>'[1]Меню обеды'!H7</f>
        <v>281.69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f>'[1]Меню обеды'!D6</f>
        <v>150</v>
      </c>
      <c r="G17" s="43">
        <f>'[1]Меню обеды'!E6</f>
        <v>8.59</v>
      </c>
      <c r="H17" s="43">
        <f>'[1]Меню обеды'!F6</f>
        <v>6.09</v>
      </c>
      <c r="I17" s="43">
        <f>'[1]Меню обеды'!G6</f>
        <v>38.64</v>
      </c>
      <c r="J17" s="43">
        <f>'[1]Меню обеды'!H6</f>
        <v>243.73</v>
      </c>
      <c r="K17" s="51" t="s">
        <v>49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tr">
        <f>'[1]Меню обеды'!C9</f>
        <v xml:space="preserve">Чай с лимоном </v>
      </c>
      <c r="F18" s="43">
        <f>'[1]Меню обеды'!D9</f>
        <v>200</v>
      </c>
      <c r="G18" s="43">
        <f>'[1]Меню обеды'!E9</f>
        <v>0.03</v>
      </c>
      <c r="H18" s="43">
        <f>'[1]Меню обеды'!F9</f>
        <v>0.1</v>
      </c>
      <c r="I18" s="43">
        <f>'[1]Меню обеды'!G9</f>
        <v>9.5</v>
      </c>
      <c r="J18" s="43">
        <f>'[1]Меню обеды'!H9</f>
        <v>39.020000000000003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tr">
        <f>'[1]Меню обеды'!C8</f>
        <v>Хлеб пшеничный</v>
      </c>
      <c r="F19" s="43">
        <f>'[1]Меню обеды'!D8</f>
        <v>75</v>
      </c>
      <c r="G19" s="43">
        <f>'[1]Меню обеды'!E8</f>
        <v>5.92</v>
      </c>
      <c r="H19" s="43">
        <f>'[1]Меню обеды'!F8</f>
        <v>0.75</v>
      </c>
      <c r="I19" s="43">
        <f>'[1]Меню обеды'!G8</f>
        <v>36.22</v>
      </c>
      <c r="J19" s="43">
        <f>'[1]Меню обеды'!H8</f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81.25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162.5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f>[1]Завтраки!D12</f>
        <v>200</v>
      </c>
      <c r="G25" s="40">
        <f>[1]Завтраки!E12</f>
        <v>6.09</v>
      </c>
      <c r="H25" s="40">
        <f>[1]Завтраки!F12</f>
        <v>10.88</v>
      </c>
      <c r="I25" s="40">
        <f>[1]Завтраки!G12</f>
        <v>47.99</v>
      </c>
      <c r="J25" s="40">
        <f>[1]Завтраки!H12</f>
        <v>314.24</v>
      </c>
      <c r="K25" s="41" t="s">
        <v>53</v>
      </c>
      <c r="L25" s="40">
        <v>81.25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f>[1]Завтраки!D14</f>
        <v>10</v>
      </c>
      <c r="G26" s="43">
        <f>[1]Завтраки!E14</f>
        <v>0.08</v>
      </c>
      <c r="H26" s="43">
        <f>[1]Завтраки!F14</f>
        <v>8.1999999999999993</v>
      </c>
      <c r="I26" s="43">
        <f>[1]Завтраки!G14</f>
        <v>0.13</v>
      </c>
      <c r="J26" s="43">
        <f>[1]Завтраки!H14</f>
        <v>74.64</v>
      </c>
      <c r="K26" s="44" t="s">
        <v>57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f>[1]Завтраки!D13</f>
        <v>200</v>
      </c>
      <c r="G27" s="43">
        <f>[1]Завтраки!E13</f>
        <v>1.52</v>
      </c>
      <c r="H27" s="43">
        <f>[1]Завтраки!F13</f>
        <v>1.35</v>
      </c>
      <c r="I27" s="43">
        <f>[1]Завтраки!G13</f>
        <v>15.9</v>
      </c>
      <c r="J27" s="43">
        <f>[1]Завтраки!H13</f>
        <v>81.83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tr">
        <f>[1]Завтраки!C15</f>
        <v>Хлеб пшеничный</v>
      </c>
      <c r="F28" s="43">
        <f>[1]Завтраки!D15</f>
        <v>100</v>
      </c>
      <c r="G28" s="43">
        <f>[1]Завтраки!E15</f>
        <v>7.89</v>
      </c>
      <c r="H28" s="43">
        <f>[1]Завтраки!F15</f>
        <v>1</v>
      </c>
      <c r="I28" s="43">
        <f>[1]Завтраки!G15</f>
        <v>48.29</v>
      </c>
      <c r="J28" s="43">
        <f>[1]Завтраки!H15</f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f>[1]Завтраки!D16</f>
        <v>100</v>
      </c>
      <c r="G29" s="43">
        <f>[1]Завтраки!E16</f>
        <v>1.5</v>
      </c>
      <c r="H29" s="43">
        <f>[1]Завтраки!F16</f>
        <v>0.5</v>
      </c>
      <c r="I29" s="43">
        <f>[1]Завтраки!G16</f>
        <v>21</v>
      </c>
      <c r="J29" s="43">
        <f>[1]Завтраки!H16</f>
        <v>94.5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'[1]Меню обеды'!C15</f>
        <v>Сыр порциями</v>
      </c>
      <c r="F33" s="43">
        <f>'[1]Меню обеды'!D15</f>
        <v>30</v>
      </c>
      <c r="G33" s="43">
        <f>'[1]Меню обеды'!E15</f>
        <v>6.96</v>
      </c>
      <c r="H33" s="43">
        <f>'[1]Меню обеды'!F15</f>
        <v>8.8800000000000008</v>
      </c>
      <c r="I33" s="43">
        <f>'[1]Меню обеды'!G15</f>
        <v>0</v>
      </c>
      <c r="J33" s="43">
        <f>'[1]Меню обеды'!H15</f>
        <v>107.76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f>'[1]Меню обеды'!D11</f>
        <v>200</v>
      </c>
      <c r="G34" s="43">
        <f>'[1]Меню обеды'!E11</f>
        <v>2</v>
      </c>
      <c r="H34" s="43">
        <f>'[1]Меню обеды'!F11</f>
        <v>4.0599999999999996</v>
      </c>
      <c r="I34" s="43">
        <f>'[1]Меню обеды'!G11</f>
        <v>7.34</v>
      </c>
      <c r="J34" s="43">
        <f>'[1]Меню обеды'!H11</f>
        <v>73.900000000000006</v>
      </c>
      <c r="K34" s="44" t="s">
        <v>59</v>
      </c>
      <c r="L34" s="43">
        <v>81.25</v>
      </c>
    </row>
    <row r="35" spans="1:12" ht="15" x14ac:dyDescent="0.25">
      <c r="A35" s="14"/>
      <c r="B35" s="15"/>
      <c r="C35" s="11"/>
      <c r="D35" s="7" t="s">
        <v>28</v>
      </c>
      <c r="E35" s="42" t="str">
        <f>'[1]Меню обеды'!C13</f>
        <v>Сосиски "Особые халяль"</v>
      </c>
      <c r="F35" s="43">
        <f>'[1]Меню обеды'!D13</f>
        <v>100</v>
      </c>
      <c r="G35" s="43">
        <f>'[1]Меню обеды'!E13</f>
        <v>9.5</v>
      </c>
      <c r="H35" s="43">
        <f>'[1]Меню обеды'!F13</f>
        <v>13.5</v>
      </c>
      <c r="I35" s="43">
        <f>'[1]Меню обеды'!G13</f>
        <v>2.74</v>
      </c>
      <c r="J35" s="43">
        <f>'[1]Меню обеды'!H13</f>
        <v>170.46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f>'[1]Меню обеды'!D12</f>
        <v>150</v>
      </c>
      <c r="G36" s="43">
        <f>'[1]Меню обеды'!E12</f>
        <v>3.64</v>
      </c>
      <c r="H36" s="43">
        <f>'[1]Меню обеды'!F12</f>
        <v>5.37</v>
      </c>
      <c r="I36" s="43">
        <f>'[1]Меню обеды'!G12</f>
        <v>36.69</v>
      </c>
      <c r="J36" s="43">
        <f>'[1]Меню обеды'!H12</f>
        <v>209.65</v>
      </c>
      <c r="K36" s="44" t="s">
        <v>61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f>'[1]Меню обеды'!D16</f>
        <v>200</v>
      </c>
      <c r="G37" s="43">
        <f>'[1]Меню обеды'!E16</f>
        <v>0.03</v>
      </c>
      <c r="H37" s="43">
        <f>'[1]Меню обеды'!F16</f>
        <v>0.1</v>
      </c>
      <c r="I37" s="43">
        <f>'[1]Меню обеды'!G16</f>
        <v>9.5</v>
      </c>
      <c r="J37" s="43">
        <f>'[1]Меню обеды'!H16</f>
        <v>39.020000000000003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tr">
        <f>'[1]Меню обеды'!C14</f>
        <v>Хлеб пшеничный</v>
      </c>
      <c r="F38" s="43">
        <f>'[1]Меню обеды'!D14</f>
        <v>100</v>
      </c>
      <c r="G38" s="43">
        <f>'[1]Меню обеды'!E14</f>
        <v>7.89</v>
      </c>
      <c r="H38" s="43">
        <f>'[1]Меню обеды'!F14</f>
        <v>1</v>
      </c>
      <c r="I38" s="43">
        <f>'[1]Меню обеды'!G14</f>
        <v>48.29</v>
      </c>
      <c r="J38" s="43">
        <f>'[1]Меню обеды'!H14</f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</v>
      </c>
      <c r="K42" s="25"/>
      <c r="L42" s="19">
        <f t="shared" si="13"/>
        <v>81.25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162.5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f>[1]Завтраки!D18</f>
        <v>65</v>
      </c>
      <c r="G44" s="40">
        <f>[1]Завтраки!E18</f>
        <v>5.52</v>
      </c>
      <c r="H44" s="40">
        <f>[1]Завтраки!F18</f>
        <v>10.210000000000001</v>
      </c>
      <c r="I44" s="40">
        <f>[1]Завтраки!G18</f>
        <v>2.0099999999999998</v>
      </c>
      <c r="J44" s="40">
        <f>[1]Завтраки!H18</f>
        <v>122.01</v>
      </c>
      <c r="K44" s="41" t="s">
        <v>65</v>
      </c>
      <c r="L44" s="40">
        <v>81.25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f>[1]Завтраки!D20</f>
        <v>10</v>
      </c>
      <c r="G45" s="43">
        <f>[1]Завтраки!E20</f>
        <v>0.08</v>
      </c>
      <c r="H45" s="43">
        <f>[1]Завтраки!F20</f>
        <v>8.1999999999999993</v>
      </c>
      <c r="I45" s="43">
        <f>[1]Завтраки!G20</f>
        <v>0.13</v>
      </c>
      <c r="J45" s="43">
        <f>[1]Завтраки!H20</f>
        <v>74.64</v>
      </c>
      <c r="K45" s="44" t="s">
        <v>57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f>[1]Завтраки!D19</f>
        <v>200</v>
      </c>
      <c r="G46" s="43">
        <f>[1]Завтраки!E19</f>
        <v>0.03</v>
      </c>
      <c r="H46" s="43">
        <f>[1]Завтраки!F19</f>
        <v>0.1</v>
      </c>
      <c r="I46" s="43">
        <f>[1]Завтраки!G19</f>
        <v>9.5</v>
      </c>
      <c r="J46" s="43">
        <f>[1]Завтраки!H19</f>
        <v>39.020000000000003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tr">
        <f>[1]Завтраки!C21</f>
        <v>Хлеб пшеничный</v>
      </c>
      <c r="F47" s="43">
        <f>[1]Завтраки!D21</f>
        <v>75</v>
      </c>
      <c r="G47" s="43">
        <f>[1]Завтраки!E21</f>
        <v>5.92</v>
      </c>
      <c r="H47" s="43">
        <f>[1]Завтраки!F21</f>
        <v>0.75</v>
      </c>
      <c r="I47" s="43">
        <f>[1]Завтраки!G21</f>
        <v>36.22</v>
      </c>
      <c r="J47" s="43">
        <f>[1]Завтраки!H21</f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f>[1]Завтраки!D22</f>
        <v>100</v>
      </c>
      <c r="G48" s="43">
        <f>[1]Завтраки!E22</f>
        <v>1.5</v>
      </c>
      <c r="H48" s="43">
        <f>[1]Завтраки!F22</f>
        <v>0.5</v>
      </c>
      <c r="I48" s="43">
        <f>[1]Завтраки!G22</f>
        <v>21</v>
      </c>
      <c r="J48" s="43">
        <f>[1]Завтраки!H22</f>
        <v>94.5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 t="str">
        <f>[1]Завтраки!C23</f>
        <v>Булочка домашняя</v>
      </c>
      <c r="F49" s="43">
        <f>[1]Завтраки!D23</f>
        <v>60</v>
      </c>
      <c r="G49" s="43">
        <f>[1]Завтраки!E23</f>
        <v>4.2</v>
      </c>
      <c r="H49" s="43">
        <f>[1]Завтраки!F23</f>
        <v>6.7</v>
      </c>
      <c r="I49" s="43">
        <f>[1]Завтраки!G23</f>
        <v>27.8</v>
      </c>
      <c r="J49" s="43">
        <f>[1]Завтраки!H23</f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'[1]Меню обеды'!C21</f>
        <v>Сыр порциями</v>
      </c>
      <c r="F52" s="43">
        <f>'[1]Меню обеды'!D21</f>
        <v>30</v>
      </c>
      <c r="G52" s="43">
        <f>'[1]Меню обеды'!E21</f>
        <v>6.96</v>
      </c>
      <c r="H52" s="43">
        <f>'[1]Меню обеды'!F21</f>
        <v>8.85</v>
      </c>
      <c r="I52" s="43">
        <f>'[1]Меню обеды'!G21</f>
        <v>0</v>
      </c>
      <c r="J52" s="43">
        <f>'[1]Меню обеды'!H21</f>
        <v>107.76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f>'[1]Меню обеды'!D18</f>
        <v>250</v>
      </c>
      <c r="G53" s="43">
        <f>'[1]Меню обеды'!E18</f>
        <v>11.1</v>
      </c>
      <c r="H53" s="43">
        <f>'[1]Меню обеды'!F18</f>
        <v>10.85</v>
      </c>
      <c r="I53" s="43">
        <f>'[1]Меню обеды'!G18</f>
        <v>8.56</v>
      </c>
      <c r="J53" s="43">
        <f>'[1]Меню обеды'!H18</f>
        <v>176.29</v>
      </c>
      <c r="K53" s="44" t="s">
        <v>68</v>
      </c>
      <c r="L53" s="43">
        <f>[2]Лист1!$L$6</f>
        <v>81.25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f>'[1]Меню обеды'!D20</f>
        <v>127</v>
      </c>
      <c r="G54" s="43">
        <f>'[1]Меню обеды'!E20</f>
        <v>3</v>
      </c>
      <c r="H54" s="43">
        <f>'[1]Меню обеды'!F20</f>
        <v>5.0999999999999996</v>
      </c>
      <c r="I54" s="43">
        <f>'[1]Меню обеды'!G20</f>
        <v>11.4</v>
      </c>
      <c r="J54" s="43">
        <f>'[1]Меню обеды'!H20</f>
        <v>103.5</v>
      </c>
      <c r="K54" s="44" t="s">
        <v>70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f>'[1]Меню обеды'!D23</f>
        <v>200</v>
      </c>
      <c r="G56" s="43">
        <f>'[1]Меню обеды'!E23</f>
        <v>0.03</v>
      </c>
      <c r="H56" s="43">
        <f>'[1]Меню обеды'!F23</f>
        <v>0.1</v>
      </c>
      <c r="I56" s="43">
        <f>'[1]Меню обеды'!G23</f>
        <v>9.5</v>
      </c>
      <c r="J56" s="43">
        <f>'[1]Меню обеды'!H23</f>
        <v>39.020000000000003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tr">
        <f>'[1]Меню обеды'!C22</f>
        <v>Хлеб пшеничный</v>
      </c>
      <c r="F57" s="43">
        <f>'[1]Меню обеды'!D22</f>
        <v>100</v>
      </c>
      <c r="G57" s="43">
        <f>'[1]Меню обеды'!E22</f>
        <v>7.89</v>
      </c>
      <c r="H57" s="43">
        <f>'[1]Меню обеды'!F22</f>
        <v>1</v>
      </c>
      <c r="I57" s="43">
        <f>'[1]Меню обеды'!G22</f>
        <v>48.29</v>
      </c>
      <c r="J57" s="43">
        <f>'[1]Меню обеды'!H22</f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tr">
        <f>'[1]Меню обеды'!C19</f>
        <v>Сметана</v>
      </c>
      <c r="F59" s="43">
        <f>'[1]Меню обеды'!D19</f>
        <v>10</v>
      </c>
      <c r="G59" s="43">
        <f>'[1]Меню обеды'!E19</f>
        <v>0.25</v>
      </c>
      <c r="H59" s="43">
        <f>'[1]Меню обеды'!F19</f>
        <v>2</v>
      </c>
      <c r="I59" s="43">
        <f>'[1]Меню обеды'!G19</f>
        <v>0.34</v>
      </c>
      <c r="J59" s="43">
        <f>'[1]Меню обеды'!H19</f>
        <v>20.399999999999999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2">SUM(G52:G60)</f>
        <v>29.23</v>
      </c>
      <c r="H61" s="19">
        <f t="shared" ref="H61" si="23">SUM(H52:H60)</f>
        <v>27.9</v>
      </c>
      <c r="I61" s="19">
        <f t="shared" ref="I61" si="24">SUM(I52:I60)</f>
        <v>78.09</v>
      </c>
      <c r="J61" s="19">
        <f t="shared" ref="J61:L61" si="25">SUM(J52:J60)</f>
        <v>623.21999999999991</v>
      </c>
      <c r="K61" s="25"/>
      <c r="L61" s="19">
        <f t="shared" si="25"/>
        <v>81.25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1227</v>
      </c>
      <c r="G62" s="32">
        <f t="shared" ref="G62" si="26">G51+G61</f>
        <v>46.480000000000004</v>
      </c>
      <c r="H62" s="32">
        <f t="shared" ref="H62" si="27">H51+H61</f>
        <v>54.36</v>
      </c>
      <c r="I62" s="32">
        <f t="shared" ref="I62" si="28">I51+I61</f>
        <v>174.75</v>
      </c>
      <c r="J62" s="32">
        <f t="shared" ref="J62:L62" si="29">J51+J61</f>
        <v>1317.94</v>
      </c>
      <c r="K62" s="32"/>
      <c r="L62" s="32">
        <f t="shared" si="29"/>
        <v>162.5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f>[1]Завтраки!D25</f>
        <v>200</v>
      </c>
      <c r="G63" s="40">
        <f>[1]Завтраки!E25</f>
        <v>4.8499999999999996</v>
      </c>
      <c r="H63" s="40">
        <f>[1]Завтраки!F25</f>
        <v>5.73</v>
      </c>
      <c r="I63" s="40">
        <f>[1]Завтраки!G25</f>
        <v>48.89</v>
      </c>
      <c r="J63" s="40">
        <f>[1]Завтраки!H25</f>
        <v>266.52999999999997</v>
      </c>
      <c r="K63" s="41" t="s">
        <v>72</v>
      </c>
      <c r="L63" s="40">
        <f>[2]Лист1!$L$6</f>
        <v>81.25</v>
      </c>
    </row>
    <row r="64" spans="1:12" ht="15" x14ac:dyDescent="0.25">
      <c r="A64" s="23"/>
      <c r="B64" s="15"/>
      <c r="C64" s="11"/>
      <c r="D64" s="6"/>
      <c r="E64" s="42" t="str">
        <f>[1]Завтраки!C29</f>
        <v>Сосиски "Особые халяль"</v>
      </c>
      <c r="F64" s="43">
        <f>[1]Завтраки!D29</f>
        <v>100</v>
      </c>
      <c r="G64" s="43">
        <f>[1]Завтраки!E29</f>
        <v>9.5</v>
      </c>
      <c r="H64" s="43">
        <f>[1]Завтраки!F29</f>
        <v>13.5</v>
      </c>
      <c r="I64" s="43">
        <f>[1]Завтраки!G29</f>
        <v>2.74</v>
      </c>
      <c r="J64" s="43">
        <f>[1]Завтраки!H29</f>
        <v>170.46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f>[1]Завтраки!D26</f>
        <v>200</v>
      </c>
      <c r="G65" s="43">
        <f>[1]Завтраки!E26</f>
        <v>1.52</v>
      </c>
      <c r="H65" s="43">
        <f>[1]Завтраки!F26</f>
        <v>1.35</v>
      </c>
      <c r="I65" s="43">
        <f>[1]Завтраки!G26</f>
        <v>15.9</v>
      </c>
      <c r="J65" s="43">
        <f>[1]Завтраки!H26</f>
        <v>81.83</v>
      </c>
      <c r="K65" s="44" t="s">
        <v>51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tr">
        <f>[1]Завтраки!C28</f>
        <v>Хлеб пшеничный</v>
      </c>
      <c r="F66" s="43">
        <f>[1]Завтраки!D28</f>
        <v>100</v>
      </c>
      <c r="G66" s="43">
        <f>[1]Завтраки!E28</f>
        <v>7.89</v>
      </c>
      <c r="H66" s="43">
        <f>[1]Завтраки!F28</f>
        <v>1</v>
      </c>
      <c r="I66" s="43">
        <f>[1]Завтраки!G28</f>
        <v>48.29</v>
      </c>
      <c r="J66" s="43">
        <f>[1]Завтраки!H28</f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tr">
        <f>[1]Завтраки!C27</f>
        <v>Сыр порциями</v>
      </c>
      <c r="F68" s="43">
        <f>[1]Завтраки!D27</f>
        <v>30</v>
      </c>
      <c r="G68" s="43">
        <f>[1]Завтраки!E27</f>
        <v>6.96</v>
      </c>
      <c r="H68" s="43">
        <f>[1]Завтраки!F27</f>
        <v>8.8800000000000008</v>
      </c>
      <c r="I68" s="43">
        <f>[1]Завтраки!G27</f>
        <v>0</v>
      </c>
      <c r="J68" s="43">
        <f>[1]Завтраки!H27</f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</v>
      </c>
      <c r="J70" s="19">
        <f t="shared" ref="J70:L70" si="33">SUM(J63:J69)</f>
        <v>802.83</v>
      </c>
      <c r="K70" s="25"/>
      <c r="L70" s="19">
        <f t="shared" si="33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'[1]Меню обеды'!C29</f>
        <v>Сыр порциями</v>
      </c>
      <c r="F71" s="43">
        <f>'[1]Меню обеды'!D29</f>
        <v>10</v>
      </c>
      <c r="G71" s="43">
        <f>'[1]Меню обеды'!E29</f>
        <v>2.3199999999999998</v>
      </c>
      <c r="H71" s="43">
        <f>'[1]Меню обеды'!F29</f>
        <v>2.95</v>
      </c>
      <c r="I71" s="43">
        <f>'[1]Меню обеды'!G29</f>
        <v>0</v>
      </c>
      <c r="J71" s="43">
        <f>'[1]Меню обеды'!H29</f>
        <v>35.83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f>'[1]Меню обеды'!D25</f>
        <v>250</v>
      </c>
      <c r="G72" s="43">
        <f>'[1]Меню обеды'!E25</f>
        <v>7.15</v>
      </c>
      <c r="H72" s="43">
        <f>'[1]Меню обеды'!F25</f>
        <v>48.15</v>
      </c>
      <c r="I72" s="43">
        <f>'[1]Меню обеды'!G25</f>
        <v>15.61</v>
      </c>
      <c r="J72" s="43">
        <f>'[1]Меню обеды'!H25</f>
        <v>524.39</v>
      </c>
      <c r="K72" s="44" t="s">
        <v>75</v>
      </c>
      <c r="L72" s="43">
        <f>[2]Лист1!$L$6</f>
        <v>81.25</v>
      </c>
    </row>
    <row r="73" spans="1:12" ht="15" x14ac:dyDescent="0.25">
      <c r="A73" s="23"/>
      <c r="B73" s="15"/>
      <c r="C73" s="11"/>
      <c r="D73" s="7" t="s">
        <v>28</v>
      </c>
      <c r="E73" s="42" t="str">
        <f>'[1]Меню обеды'!C27</f>
        <v>Сосиски "Особые халяль"</v>
      </c>
      <c r="F73" s="43">
        <f>'[1]Меню обеды'!D27</f>
        <v>100</v>
      </c>
      <c r="G73" s="43">
        <f>'[1]Меню обеды'!E27</f>
        <v>9.5</v>
      </c>
      <c r="H73" s="43">
        <f>'[1]Меню обеды'!F27</f>
        <v>13.5</v>
      </c>
      <c r="I73" s="43">
        <f>'[1]Меню обеды'!G27</f>
        <v>2.74</v>
      </c>
      <c r="J73" s="43">
        <f>'[1]Меню обеды'!H27</f>
        <v>170.46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f>'[1]Меню обеды'!D26</f>
        <v>150</v>
      </c>
      <c r="G74" s="43">
        <f>'[1]Меню обеды'!E26</f>
        <v>4.05</v>
      </c>
      <c r="H74" s="43">
        <f>'[1]Меню обеды'!F26</f>
        <v>6</v>
      </c>
      <c r="I74" s="43">
        <f>'[1]Меню обеды'!G26</f>
        <v>8.6999999999999993</v>
      </c>
      <c r="J74" s="43">
        <f>'[1]Меню обеды'!H26</f>
        <v>105</v>
      </c>
      <c r="K74" s="44" t="s">
        <v>77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f>'[1]Меню обеды'!D30</f>
        <v>200</v>
      </c>
      <c r="G75" s="43">
        <f>'[1]Меню обеды'!E30</f>
        <v>0.03</v>
      </c>
      <c r="H75" s="43">
        <f>'[1]Меню обеды'!F30</f>
        <v>0.1</v>
      </c>
      <c r="I75" s="43">
        <f>'[1]Меню обеды'!G30</f>
        <v>9.5</v>
      </c>
      <c r="J75" s="43">
        <f>'[1]Меню обеды'!H30</f>
        <v>39.020000000000003</v>
      </c>
      <c r="K75" s="44" t="s">
        <v>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tr">
        <f>'[1]Меню обеды'!C28</f>
        <v>Хлеб пшеничный</v>
      </c>
      <c r="F76" s="43">
        <f>'[1]Меню обеды'!D28</f>
        <v>100</v>
      </c>
      <c r="G76" s="43">
        <f>'[1]Меню обеды'!E28</f>
        <v>7.89</v>
      </c>
      <c r="H76" s="43">
        <f>'[1]Меню обеды'!F28</f>
        <v>1</v>
      </c>
      <c r="I76" s="43">
        <f>'[1]Меню обеды'!G28</f>
        <v>48.29</v>
      </c>
      <c r="J76" s="43">
        <f>'[1]Меню обеды'!H28</f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30.94</v>
      </c>
      <c r="H80" s="19">
        <f t="shared" ref="H80" si="35">SUM(H71:H79)</f>
        <v>71.699999999999989</v>
      </c>
      <c r="I80" s="19">
        <f t="shared" ref="I80" si="36">SUM(I71:I79)</f>
        <v>84.84</v>
      </c>
      <c r="J80" s="19">
        <f t="shared" ref="J80:L80" si="37">SUM(J71:J79)</f>
        <v>1050.95</v>
      </c>
      <c r="K80" s="25"/>
      <c r="L80" s="19">
        <f t="shared" si="37"/>
        <v>81.25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1440</v>
      </c>
      <c r="G81" s="32">
        <f t="shared" ref="G81" si="38">G70+G80</f>
        <v>61.66</v>
      </c>
      <c r="H81" s="32">
        <f t="shared" ref="H81" si="39">H70+H80</f>
        <v>102.16</v>
      </c>
      <c r="I81" s="32">
        <f t="shared" ref="I81" si="40">I70+I80</f>
        <v>200.66</v>
      </c>
      <c r="J81" s="32">
        <f t="shared" ref="J81:L81" si="41">J70+J80</f>
        <v>1853.7800000000002</v>
      </c>
      <c r="K81" s="32"/>
      <c r="L81" s="32">
        <f t="shared" si="41"/>
        <v>162.5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f>[1]Завтраки!D31</f>
        <v>210</v>
      </c>
      <c r="G82" s="40">
        <f>[1]Завтраки!E31</f>
        <v>9.09</v>
      </c>
      <c r="H82" s="40">
        <f>[1]Завтраки!F31</f>
        <v>12.99</v>
      </c>
      <c r="I82" s="40">
        <f>[1]Завтраки!G31</f>
        <v>35.18</v>
      </c>
      <c r="J82" s="40">
        <f>[1]Завтраки!H31</f>
        <v>293.99</v>
      </c>
      <c r="K82" s="41" t="s">
        <v>79</v>
      </c>
      <c r="L82" s="40">
        <f>[2]Лист1!$L$6</f>
        <v>81.25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f>[1]Завтраки!D33</f>
        <v>20</v>
      </c>
      <c r="G83" s="43">
        <f>[1]Завтраки!E33</f>
        <v>0.16</v>
      </c>
      <c r="H83" s="43">
        <f>[1]Завтраки!F33</f>
        <v>16.399999999999999</v>
      </c>
      <c r="I83" s="43">
        <f>[1]Завтраки!G33</f>
        <v>0.26</v>
      </c>
      <c r="J83" s="43">
        <f>[1]Завтраки!H33</f>
        <v>149.28</v>
      </c>
      <c r="K83" s="44" t="s">
        <v>57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f>[1]Завтраки!D34</f>
        <v>200</v>
      </c>
      <c r="G84" s="43">
        <f>[1]Завтраки!E34</f>
        <v>0.03</v>
      </c>
      <c r="H84" s="43">
        <f>[1]Завтраки!F34</f>
        <v>0.1</v>
      </c>
      <c r="I84" s="43">
        <f>[1]Завтраки!G34</f>
        <v>9.5</v>
      </c>
      <c r="J84" s="43">
        <f>[1]Завтраки!H34</f>
        <v>39.020000000000003</v>
      </c>
      <c r="K84" s="44" t="s">
        <v>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tr">
        <f>[1]Завтраки!C32</f>
        <v>Хлеб пшеничный</v>
      </c>
      <c r="F85" s="43">
        <f>[1]Завтраки!D32</f>
        <v>75</v>
      </c>
      <c r="G85" s="43">
        <f>[1]Завтраки!E32</f>
        <v>5.92</v>
      </c>
      <c r="H85" s="43">
        <f>[1]Завтраки!F32</f>
        <v>0.75</v>
      </c>
      <c r="I85" s="43">
        <f>[1]Завтраки!G32</f>
        <v>36.22</v>
      </c>
      <c r="J85" s="43">
        <f>[1]Завтраки!H32</f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f>[1]Завтраки!D35</f>
        <v>100</v>
      </c>
      <c r="G86" s="43">
        <f>[1]Завтраки!E35</f>
        <v>1.5</v>
      </c>
      <c r="H86" s="43">
        <f>[1]Завтраки!F35</f>
        <v>0.5</v>
      </c>
      <c r="I86" s="43">
        <f>[1]Завтраки!G35</f>
        <v>21</v>
      </c>
      <c r="J86" s="43">
        <f>[1]Завтраки!H35</f>
        <v>94.5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'[1]Меню обеды'!C35</f>
        <v>Сыр порциями</v>
      </c>
      <c r="F90" s="43">
        <f>'[1]Меню обеды'!D35</f>
        <v>30</v>
      </c>
      <c r="G90" s="43">
        <f>'[1]Меню обеды'!E35</f>
        <v>6.96</v>
      </c>
      <c r="H90" s="43">
        <f>'[1]Меню обеды'!F35</f>
        <v>8.85</v>
      </c>
      <c r="I90" s="43">
        <f>'[1]Меню обеды'!G35</f>
        <v>0</v>
      </c>
      <c r="J90" s="43">
        <f>'[1]Меню обеды'!H35</f>
        <v>107.76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f>'[1]Меню обеды'!D32</f>
        <v>250</v>
      </c>
      <c r="G91" s="43">
        <f>'[1]Меню обеды'!E32</f>
        <v>3.25</v>
      </c>
      <c r="H91" s="43">
        <f>'[1]Меню обеды'!F32</f>
        <v>3.37</v>
      </c>
      <c r="I91" s="43">
        <f>'[1]Меню обеды'!G32</f>
        <v>10.75</v>
      </c>
      <c r="J91" s="43">
        <f>'[1]Меню обеды'!H32</f>
        <v>86.33</v>
      </c>
      <c r="K91" s="44" t="s">
        <v>81</v>
      </c>
      <c r="L91" s="43">
        <f>[2]Лист1!$L$6</f>
        <v>81.25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f>'[1]Меню обеды'!D33</f>
        <v>210</v>
      </c>
      <c r="G92" s="43">
        <f>'[1]Меню обеды'!E33</f>
        <v>7.64</v>
      </c>
      <c r="H92" s="43">
        <f>'[1]Меню обеды'!F33</f>
        <v>8.1</v>
      </c>
      <c r="I92" s="43">
        <f>'[1]Меню обеды'!G33</f>
        <v>42.64</v>
      </c>
      <c r="J92" s="43">
        <f>'[1]Меню обеды'!H33</f>
        <v>274.02</v>
      </c>
      <c r="K92" s="44" t="s">
        <v>83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f>'[1]Меню обеды'!D36</f>
        <v>200</v>
      </c>
      <c r="G94" s="43">
        <f>'[1]Меню обеды'!E36</f>
        <v>0.03</v>
      </c>
      <c r="H94" s="43">
        <f>'[1]Меню обеды'!F36</f>
        <v>0.1</v>
      </c>
      <c r="I94" s="43">
        <f>'[1]Меню обеды'!G36</f>
        <v>9.5</v>
      </c>
      <c r="J94" s="43">
        <f>'[1]Меню обеды'!H36</f>
        <v>39.020000000000003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tr">
        <f>'[1]Меню обеды'!C34</f>
        <v>Хлеб пшеничный</v>
      </c>
      <c r="F95" s="43">
        <f>'[1]Меню обеды'!D34</f>
        <v>100</v>
      </c>
      <c r="G95" s="43">
        <f>'[1]Меню обеды'!E34</f>
        <v>7.89</v>
      </c>
      <c r="H95" s="43">
        <f>'[1]Меню обеды'!F34</f>
        <v>1</v>
      </c>
      <c r="I95" s="43">
        <f>'[1]Меню обеды'!G34</f>
        <v>48.29</v>
      </c>
      <c r="J95" s="43">
        <f>'[1]Меню обеды'!H34</f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25.770000000000003</v>
      </c>
      <c r="H99" s="19">
        <f t="shared" ref="H99" si="47">SUM(H90:H98)</f>
        <v>21.42</v>
      </c>
      <c r="I99" s="19">
        <f t="shared" ref="I99" si="48">SUM(I90:I98)</f>
        <v>111.18</v>
      </c>
      <c r="J99" s="19">
        <f t="shared" ref="J99:L99" si="49">SUM(J90:J98)</f>
        <v>683.38</v>
      </c>
      <c r="K99" s="25"/>
      <c r="L99" s="19">
        <f t="shared" si="49"/>
        <v>81.25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1395</v>
      </c>
      <c r="G100" s="32">
        <f t="shared" ref="G100" si="50">G89+G99</f>
        <v>42.47</v>
      </c>
      <c r="H100" s="32">
        <f t="shared" ref="H100" si="51">H89+H99</f>
        <v>52.160000000000004</v>
      </c>
      <c r="I100" s="32">
        <f t="shared" ref="I100" si="52">I89+I99</f>
        <v>213.34</v>
      </c>
      <c r="J100" s="32">
        <f t="shared" ref="J100:L100" si="53">J89+J99</f>
        <v>1436.42</v>
      </c>
      <c r="K100" s="32"/>
      <c r="L100" s="32">
        <f t="shared" si="53"/>
        <v>162.5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f>[1]Завтраки!D43</f>
        <v>150</v>
      </c>
      <c r="G101" s="40">
        <f>[1]Завтраки!E43</f>
        <v>9.59</v>
      </c>
      <c r="H101" s="40">
        <f>[1]Завтраки!F43</f>
        <v>6.09</v>
      </c>
      <c r="I101" s="40">
        <f>[1]Завтраки!G43</f>
        <v>38.64</v>
      </c>
      <c r="J101" s="40">
        <f>[1]Завтраки!H43</f>
        <v>243</v>
      </c>
      <c r="K101" s="41" t="s">
        <v>84</v>
      </c>
      <c r="L101" s="40">
        <f>[2]Лист1!$L$6</f>
        <v>81.25</v>
      </c>
    </row>
    <row r="102" spans="1:12" ht="15" x14ac:dyDescent="0.25">
      <c r="A102" s="23"/>
      <c r="B102" s="15"/>
      <c r="C102" s="11"/>
      <c r="D102" s="6"/>
      <c r="E102" s="42" t="s">
        <v>85</v>
      </c>
      <c r="F102" s="43">
        <f>[1]Завтраки!D47</f>
        <v>50</v>
      </c>
      <c r="G102" s="43">
        <f>[1]Завтраки!E47</f>
        <v>1</v>
      </c>
      <c r="H102" s="43">
        <f>[1]Завтраки!F47</f>
        <v>1.3</v>
      </c>
      <c r="I102" s="43">
        <f>[1]Завтраки!G47</f>
        <v>3.09</v>
      </c>
      <c r="J102" s="43">
        <f>[1]Завтраки!H47</f>
        <v>28.06</v>
      </c>
      <c r="K102" s="44" t="s">
        <v>86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f>[1]Завтраки!D45</f>
        <v>200</v>
      </c>
      <c r="G103" s="43">
        <f>[1]Завтраки!E45</f>
        <v>0.03</v>
      </c>
      <c r="H103" s="43">
        <f>[1]Завтраки!F45</f>
        <v>0.1</v>
      </c>
      <c r="I103" s="43">
        <f>[1]Завтраки!G45</f>
        <v>9.5</v>
      </c>
      <c r="J103" s="43">
        <f>[1]Завтраки!H45</f>
        <v>39.020000000000003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tr">
        <f>[1]Завтраки!C44</f>
        <v>Хлеб пшеничный</v>
      </c>
      <c r="F104" s="43">
        <f>[1]Завтраки!D44</f>
        <v>75</v>
      </c>
      <c r="G104" s="43">
        <f>[1]Завтраки!E44</f>
        <v>5.92</v>
      </c>
      <c r="H104" s="43">
        <f>[1]Завтраки!F44</f>
        <v>0.75</v>
      </c>
      <c r="I104" s="43">
        <f>[1]Завтраки!G44</f>
        <v>36.22</v>
      </c>
      <c r="J104" s="43">
        <f>[1]Завтраки!H44</f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56</v>
      </c>
      <c r="F106" s="43">
        <f>[1]Завтраки!D46</f>
        <v>20</v>
      </c>
      <c r="G106" s="43">
        <f>[1]Завтраки!E46</f>
        <v>0.16</v>
      </c>
      <c r="H106" s="43">
        <f>[1]Завтраки!F46</f>
        <v>16.399999999999999</v>
      </c>
      <c r="I106" s="43">
        <f>[1]Завтраки!G46</f>
        <v>0.26</v>
      </c>
      <c r="J106" s="43">
        <f>[1]Завтраки!H46</f>
        <v>149.28</v>
      </c>
      <c r="K106" s="44" t="s">
        <v>57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24.639999999999997</v>
      </c>
      <c r="I108" s="19">
        <f t="shared" si="54"/>
        <v>87.710000000000008</v>
      </c>
      <c r="J108" s="19">
        <f t="shared" si="54"/>
        <v>635.61</v>
      </c>
      <c r="K108" s="25"/>
      <c r="L108" s="19">
        <f t="shared" ref="L108" si="55">SUM(L101:L107)</f>
        <v>81.25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tr">
        <f>'[1]Меню обеды'!C44</f>
        <v>Борщ со свежей капустой и томатом</v>
      </c>
      <c r="F110" s="43">
        <f>'[1]Меню обеды'!D44</f>
        <v>200</v>
      </c>
      <c r="G110" s="43">
        <f>'[1]Меню обеды'!E44</f>
        <v>5</v>
      </c>
      <c r="H110" s="43">
        <f>'[1]Меню обеды'!F44</f>
        <v>10</v>
      </c>
      <c r="I110" s="43">
        <f>'[1]Меню обеды'!G44</f>
        <v>20</v>
      </c>
      <c r="J110" s="43">
        <f>'[1]Меню обеды'!H44</f>
        <v>190</v>
      </c>
      <c r="K110" s="44"/>
      <c r="L110" s="43">
        <f>[2]Лист1!$L$6</f>
        <v>81.25</v>
      </c>
    </row>
    <row r="111" spans="1:12" ht="15" x14ac:dyDescent="0.25">
      <c r="A111" s="23"/>
      <c r="B111" s="15"/>
      <c r="C111" s="11"/>
      <c r="D111" s="7" t="s">
        <v>28</v>
      </c>
      <c r="E111" s="42" t="str">
        <f>'[1]Меню обеды'!C46</f>
        <v>Котлета куриная</v>
      </c>
      <c r="F111" s="43">
        <f>'[1]Меню обеды'!D46</f>
        <v>90</v>
      </c>
      <c r="G111" s="43">
        <f>'[1]Меню обеды'!E46</f>
        <v>8.58</v>
      </c>
      <c r="H111" s="43">
        <f>'[1]Меню обеды'!F46</f>
        <v>16.25</v>
      </c>
      <c r="I111" s="43">
        <f>'[1]Меню обеды'!G46</f>
        <v>25.28</v>
      </c>
      <c r="J111" s="43">
        <f>'[1]Меню обеды'!H46</f>
        <v>281.69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f>'[1]Меню обеды'!D45</f>
        <v>105</v>
      </c>
      <c r="G112" s="43">
        <f>'[1]Меню обеды'!E45</f>
        <v>3.82</v>
      </c>
      <c r="H112" s="43">
        <f>'[1]Меню обеды'!F45</f>
        <v>4.05</v>
      </c>
      <c r="I112" s="43">
        <f>'[1]Меню обеды'!G45</f>
        <v>21.32</v>
      </c>
      <c r="J112" s="43">
        <f>'[1]Меню обеды'!H45</f>
        <v>137.01</v>
      </c>
      <c r="K112" s="44" t="s">
        <v>83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f>'[1]Меню обеды'!D48</f>
        <v>200</v>
      </c>
      <c r="G113" s="43">
        <f>'[1]Меню обеды'!E48</f>
        <v>0.03</v>
      </c>
      <c r="H113" s="43">
        <f>'[1]Меню обеды'!F48</f>
        <v>0.1</v>
      </c>
      <c r="I113" s="43">
        <f>'[1]Меню обеды'!G48</f>
        <v>9.5</v>
      </c>
      <c r="J113" s="43">
        <f>'[1]Меню обеды'!H48</f>
        <v>39.020000000000003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tr">
        <f>'[1]Меню обеды'!C47</f>
        <v>Хлеб пшеничный</v>
      </c>
      <c r="F114" s="43">
        <f>'[1]Меню обеды'!D47</f>
        <v>75</v>
      </c>
      <c r="G114" s="43">
        <f>'[1]Меню обеды'!E47</f>
        <v>5.92</v>
      </c>
      <c r="H114" s="43">
        <f>'[1]Меню обеды'!F47</f>
        <v>0.75</v>
      </c>
      <c r="I114" s="43">
        <f>'[1]Меню обеды'!G47</f>
        <v>36.22</v>
      </c>
      <c r="J114" s="43">
        <f>'[1]Меню обеды'!H47</f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23.35</v>
      </c>
      <c r="H118" s="19">
        <f t="shared" si="56"/>
        <v>31.150000000000002</v>
      </c>
      <c r="I118" s="19">
        <f t="shared" si="56"/>
        <v>112.32</v>
      </c>
      <c r="J118" s="19">
        <f t="shared" si="56"/>
        <v>823.97</v>
      </c>
      <c r="K118" s="25"/>
      <c r="L118" s="19">
        <f t="shared" ref="L118" si="57">SUM(L109:L117)</f>
        <v>81.25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1165</v>
      </c>
      <c r="G119" s="32">
        <f t="shared" ref="G119" si="58">G108+G118</f>
        <v>40.049999999999997</v>
      </c>
      <c r="H119" s="32">
        <f t="shared" ref="H119" si="59">H108+H118</f>
        <v>55.79</v>
      </c>
      <c r="I119" s="32">
        <f t="shared" ref="I119" si="60">I108+I118</f>
        <v>200.03</v>
      </c>
      <c r="J119" s="32">
        <f t="shared" ref="J119:L119" si="61">J108+J118</f>
        <v>1459.58</v>
      </c>
      <c r="K119" s="32"/>
      <c r="L119" s="32">
        <f t="shared" si="61"/>
        <v>162.5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f>[1]Завтраки!D49</f>
        <v>200</v>
      </c>
      <c r="G120" s="40">
        <f>[1]Завтраки!E49</f>
        <v>4.38</v>
      </c>
      <c r="H120" s="40">
        <f>[1]Завтраки!F49</f>
        <v>3.8</v>
      </c>
      <c r="I120" s="40">
        <f>[1]Завтраки!G49</f>
        <v>14.36</v>
      </c>
      <c r="J120" s="40">
        <f>[1]Завтраки!H49</f>
        <v>109.16</v>
      </c>
      <c r="K120" s="41" t="s">
        <v>88</v>
      </c>
      <c r="L120" s="40">
        <f>$L$110</f>
        <v>81.25</v>
      </c>
    </row>
    <row r="121" spans="1:12" ht="15" x14ac:dyDescent="0.25">
      <c r="A121" s="14"/>
      <c r="B121" s="15"/>
      <c r="C121" s="11"/>
      <c r="D121" s="6"/>
      <c r="E121" s="42" t="str">
        <f>[1]Завтраки!C54</f>
        <v>Булочка домашняя</v>
      </c>
      <c r="F121" s="43">
        <f>[1]Завтраки!D54</f>
        <v>60</v>
      </c>
      <c r="G121" s="43">
        <f>[1]Завтраки!E54</f>
        <v>4.2</v>
      </c>
      <c r="H121" s="43">
        <f>[1]Завтраки!F54</f>
        <v>6.7</v>
      </c>
      <c r="I121" s="43">
        <f>[1]Завтраки!G54</f>
        <v>27.8</v>
      </c>
      <c r="J121" s="43">
        <f>[1]Завтраки!H54</f>
        <v>188.3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f>[1]Завтраки!D50</f>
        <v>200</v>
      </c>
      <c r="G122" s="43">
        <f>[1]Завтраки!E50</f>
        <v>1.52</v>
      </c>
      <c r="H122" s="43">
        <f>[1]Завтраки!F50</f>
        <v>1.35</v>
      </c>
      <c r="I122" s="43">
        <f>[1]Завтраки!G50</f>
        <v>15.9</v>
      </c>
      <c r="J122" s="43">
        <f>[1]Завтраки!H50</f>
        <v>81.83</v>
      </c>
      <c r="K122" s="44" t="s">
        <v>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tr">
        <f>[1]Завтраки!C51</f>
        <v>Хлеб пшеничный</v>
      </c>
      <c r="F123" s="43">
        <f>[1]Завтраки!D51</f>
        <v>75</v>
      </c>
      <c r="G123" s="43">
        <f>[1]Завтраки!E51</f>
        <v>5.92</v>
      </c>
      <c r="H123" s="43">
        <f>[1]Завтраки!F51</f>
        <v>0.75</v>
      </c>
      <c r="I123" s="43">
        <f>[1]Завтраки!G51</f>
        <v>36.22</v>
      </c>
      <c r="J123" s="43">
        <f>[1]Завтраки!H51</f>
        <v>176.25</v>
      </c>
      <c r="K123" s="44">
        <v>3338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f>[1]Завтраки!D53</f>
        <v>100</v>
      </c>
      <c r="G124" s="43">
        <f>[1]Завтраки!E53</f>
        <v>1.5</v>
      </c>
      <c r="H124" s="43">
        <f>[1]Завтраки!F53</f>
        <v>0.5</v>
      </c>
      <c r="I124" s="43">
        <f>[1]Завтраки!G53</f>
        <v>21</v>
      </c>
      <c r="J124" s="43">
        <f>[1]Завтраки!H53</f>
        <v>94.5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f>[1]Завтраки!D52</f>
        <v>20</v>
      </c>
      <c r="G125" s="43">
        <f>[1]Завтраки!E52</f>
        <v>0.16</v>
      </c>
      <c r="H125" s="43">
        <f>[1]Завтраки!F52</f>
        <v>16.399999999999999</v>
      </c>
      <c r="I125" s="43">
        <f>[1]Завтраки!G52</f>
        <v>0.26</v>
      </c>
      <c r="J125" s="43">
        <f>[1]Завтраки!H52</f>
        <v>149.28</v>
      </c>
      <c r="K125" s="44" t="s">
        <v>57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115.54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f>'[1]Меню обеды'!D50</f>
        <v>200</v>
      </c>
      <c r="G129" s="43">
        <f>'[1]Меню обеды'!E50</f>
        <v>2</v>
      </c>
      <c r="H129" s="43">
        <f>'[1]Меню обеды'!F50</f>
        <v>4.0599999999999996</v>
      </c>
      <c r="I129" s="43">
        <f>'[1]Меню обеды'!G50</f>
        <v>7.34</v>
      </c>
      <c r="J129" s="43">
        <f>'[1]Меню обеды'!H50</f>
        <v>73.900000000000006</v>
      </c>
      <c r="K129" s="44" t="s">
        <v>59</v>
      </c>
      <c r="L129" s="43">
        <f>$L$110</f>
        <v>81.25</v>
      </c>
    </row>
    <row r="130" spans="1:12" ht="15" x14ac:dyDescent="0.25">
      <c r="A130" s="14"/>
      <c r="B130" s="15"/>
      <c r="C130" s="11"/>
      <c r="D130" s="7" t="s">
        <v>28</v>
      </c>
      <c r="E130" s="42" t="str">
        <f>'[1]Меню обеды'!C52</f>
        <v>Сосиски "Особые халяль"</v>
      </c>
      <c r="F130" s="43">
        <f>'[1]Меню обеды'!D52</f>
        <v>100</v>
      </c>
      <c r="G130" s="43">
        <f>'[1]Меню обеды'!E52</f>
        <v>9.5</v>
      </c>
      <c r="H130" s="43">
        <f>'[1]Меню обеды'!F52</f>
        <v>13.5</v>
      </c>
      <c r="I130" s="43">
        <f>'[1]Меню обеды'!G52</f>
        <v>2.74</v>
      </c>
      <c r="J130" s="43">
        <f>'[1]Меню обеды'!H52</f>
        <v>170.46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4.05</v>
      </c>
      <c r="H131" s="43">
        <v>6</v>
      </c>
      <c r="I131" s="43">
        <v>8.6999999999999993</v>
      </c>
      <c r="J131" s="43">
        <v>105</v>
      </c>
      <c r="K131" s="44" t="s">
        <v>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f>'[1]Меню обеды'!D55</f>
        <v>200</v>
      </c>
      <c r="G132" s="43">
        <f>'[1]Меню обеды'!E55</f>
        <v>0.03</v>
      </c>
      <c r="H132" s="43">
        <f>'[1]Меню обеды'!F55</f>
        <v>0.1</v>
      </c>
      <c r="I132" s="43">
        <f>'[1]Меню обеды'!G55</f>
        <v>9.5</v>
      </c>
      <c r="J132" s="43">
        <f>'[1]Меню обеды'!H55</f>
        <v>39.020000000000003</v>
      </c>
      <c r="K132" s="44" t="s">
        <v>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tr">
        <f>'[1]Меню обеды'!C53</f>
        <v>Хлеб пшеничный</v>
      </c>
      <c r="F133" s="43">
        <f>'[1]Меню обеды'!D53</f>
        <v>100</v>
      </c>
      <c r="G133" s="43">
        <f>'[1]Меню обеды'!E53</f>
        <v>7.89</v>
      </c>
      <c r="H133" s="43">
        <f>'[1]Меню обеды'!F53</f>
        <v>1</v>
      </c>
      <c r="I133" s="43">
        <f>'[1]Меню обеды'!G53</f>
        <v>48.29</v>
      </c>
      <c r="J133" s="43">
        <f>'[1]Меню обеды'!H53</f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tr">
        <f>'[1]Меню обеды'!C54</f>
        <v>МАСЛО СЛИВОЧНОЕ (ПОРЦИЯМИ)</v>
      </c>
      <c r="F135" s="43">
        <f>'[1]Меню обеды'!D54</f>
        <v>20</v>
      </c>
      <c r="G135" s="43">
        <f>'[1]Меню обеды'!E54</f>
        <v>0.16</v>
      </c>
      <c r="H135" s="43">
        <f>'[1]Меню обеды'!F54</f>
        <v>16.399999999999999</v>
      </c>
      <c r="I135" s="43">
        <f>'[1]Меню обеды'!G54</f>
        <v>0.28000000000000003</v>
      </c>
      <c r="J135" s="43">
        <f>'[1]Меню обеды'!H54</f>
        <v>149.36000000000001</v>
      </c>
      <c r="K135" s="44" t="s">
        <v>57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23.63</v>
      </c>
      <c r="H137" s="19">
        <f t="shared" si="64"/>
        <v>41.06</v>
      </c>
      <c r="I137" s="19">
        <f t="shared" si="64"/>
        <v>76.849999999999994</v>
      </c>
      <c r="J137" s="19">
        <f t="shared" si="64"/>
        <v>713.99</v>
      </c>
      <c r="K137" s="25"/>
      <c r="L137" s="19">
        <f t="shared" ref="L137" si="65">SUM(L128:L136)</f>
        <v>81.25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1425</v>
      </c>
      <c r="G138" s="32">
        <f t="shared" ref="G138" si="66">G127+G137</f>
        <v>41.31</v>
      </c>
      <c r="H138" s="32">
        <f t="shared" ref="H138" si="67">H127+H137</f>
        <v>70.56</v>
      </c>
      <c r="I138" s="32">
        <f t="shared" ref="I138" si="68">I127+I137</f>
        <v>192.39</v>
      </c>
      <c r="J138" s="32">
        <f t="shared" ref="J138:L138" si="69">J127+J137</f>
        <v>1513.31</v>
      </c>
      <c r="K138" s="32"/>
      <c r="L138" s="32">
        <f t="shared" si="69"/>
        <v>162.5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f>[1]Завтраки!D56</f>
        <v>135</v>
      </c>
      <c r="G139" s="40">
        <f>[1]Завтраки!E56</f>
        <v>7.32</v>
      </c>
      <c r="H139" s="40">
        <f>[1]Завтраки!F56</f>
        <v>5.5</v>
      </c>
      <c r="I139" s="40">
        <f>[1]Завтраки!G56</f>
        <v>26.52</v>
      </c>
      <c r="J139" s="40">
        <f>[1]Завтраки!H56</f>
        <v>184.86</v>
      </c>
      <c r="K139" s="41" t="s">
        <v>52</v>
      </c>
      <c r="L139" s="40">
        <f>$L$110</f>
        <v>81.25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f>[1]Завтраки!D58</f>
        <v>20</v>
      </c>
      <c r="G140" s="43">
        <f>[1]Завтраки!E58</f>
        <v>0.16</v>
      </c>
      <c r="H140" s="43">
        <f>[1]Завтраки!F58</f>
        <v>16.399999999999999</v>
      </c>
      <c r="I140" s="43">
        <f>[1]Завтраки!G58</f>
        <v>0.26</v>
      </c>
      <c r="J140" s="43">
        <f>[1]Завтраки!H58</f>
        <v>149.28</v>
      </c>
      <c r="K140" s="44" t="s">
        <v>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f>[1]Завтраки!D59</f>
        <v>200</v>
      </c>
      <c r="G141" s="43">
        <f>[1]Завтраки!E59</f>
        <v>0.03</v>
      </c>
      <c r="H141" s="43">
        <f>[1]Завтраки!F59</f>
        <v>0.1</v>
      </c>
      <c r="I141" s="43">
        <f>[1]Завтраки!G59</f>
        <v>9.5</v>
      </c>
      <c r="J141" s="43">
        <f>[1]Завтраки!H59</f>
        <v>39.020000000000003</v>
      </c>
      <c r="K141" s="44" t="s">
        <v>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[1]Завтраки!C57</f>
        <v>Хлеб пшеничный</v>
      </c>
      <c r="F142" s="43">
        <f>[1]Завтраки!D57</f>
        <v>100</v>
      </c>
      <c r="G142" s="43">
        <f>[1]Завтраки!E57</f>
        <v>7.89</v>
      </c>
      <c r="H142" s="43">
        <f>[1]Завтраки!F57</f>
        <v>1</v>
      </c>
      <c r="I142" s="43">
        <f>[1]Завтраки!G57</f>
        <v>48.29</v>
      </c>
      <c r="J142" s="43">
        <f>[1]Завтраки!H57</f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f>[1]Завтраки!D60</f>
        <v>100</v>
      </c>
      <c r="G143" s="43">
        <f>[1]Завтраки!E60</f>
        <v>1.5</v>
      </c>
      <c r="H143" s="43">
        <f>[1]Завтраки!F60</f>
        <v>0.5</v>
      </c>
      <c r="I143" s="43">
        <f>[1]Завтраки!G60</f>
        <v>21</v>
      </c>
      <c r="J143" s="43">
        <f>[1]Завтраки!H60</f>
        <v>94.5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'[1]Меню обеды'!C60</f>
        <v>Сыр порциями</v>
      </c>
      <c r="F147" s="43">
        <f>'[1]Меню обеды'!D60</f>
        <v>30</v>
      </c>
      <c r="G147" s="43">
        <f>'[1]Меню обеды'!E60</f>
        <v>6.96</v>
      </c>
      <c r="H147" s="43">
        <f>'[1]Меню обеды'!F60</f>
        <v>8.85</v>
      </c>
      <c r="I147" s="43">
        <f>'[1]Меню обеды'!G60</f>
        <v>0</v>
      </c>
      <c r="J147" s="43">
        <f>'[1]Меню обеды'!H60</f>
        <v>107.76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f>'[1]Меню обеды'!D57</f>
        <v>250</v>
      </c>
      <c r="G148" s="43">
        <f>'[1]Меню обеды'!E57</f>
        <v>1.76</v>
      </c>
      <c r="H148" s="43">
        <f>'[1]Меню обеды'!F57</f>
        <v>4.95</v>
      </c>
      <c r="I148" s="43">
        <f>'[1]Меню обеды'!G57</f>
        <v>7.9</v>
      </c>
      <c r="J148" s="43">
        <f>'[1]Меню обеды'!H57</f>
        <v>83.19</v>
      </c>
      <c r="K148" s="44" t="s">
        <v>94</v>
      </c>
      <c r="L148" s="43">
        <f>$L$110</f>
        <v>81.25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f>'[1]Меню обеды'!D58</f>
        <v>200</v>
      </c>
      <c r="G149" s="43">
        <f>'[1]Меню обеды'!E58</f>
        <v>16.95</v>
      </c>
      <c r="H149" s="43">
        <f>'[1]Меню обеды'!F58</f>
        <v>10.47</v>
      </c>
      <c r="I149" s="43">
        <f>'[1]Меню обеды'!G58</f>
        <v>35.729999999999997</v>
      </c>
      <c r="J149" s="43">
        <f>'[1]Меню обеды'!H58</f>
        <v>304.95</v>
      </c>
      <c r="K149" s="44" t="s">
        <v>96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f>'[1]Меню обеды'!D61</f>
        <v>200</v>
      </c>
      <c r="G151" s="43">
        <f>'[1]Меню обеды'!E61</f>
        <v>0.03</v>
      </c>
      <c r="H151" s="43">
        <f>'[1]Меню обеды'!F61</f>
        <v>0.1</v>
      </c>
      <c r="I151" s="43">
        <f>'[1]Меню обеды'!G61</f>
        <v>9.5</v>
      </c>
      <c r="J151" s="43">
        <f>'[1]Меню обеды'!H61</f>
        <v>39.020000000000003</v>
      </c>
      <c r="K151" s="44" t="s">
        <v>43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tr">
        <f>'[1]Меню обеды'!C59</f>
        <v>Хлеб пшеничный</v>
      </c>
      <c r="F152" s="43">
        <f>'[1]Меню обеды'!D59</f>
        <v>100</v>
      </c>
      <c r="G152" s="43">
        <f>'[1]Меню обеды'!E59</f>
        <v>7.89</v>
      </c>
      <c r="H152" s="43">
        <f>'[1]Меню обеды'!F59</f>
        <v>1</v>
      </c>
      <c r="I152" s="43">
        <f>'[1]Меню обеды'!G59</f>
        <v>48.29</v>
      </c>
      <c r="J152" s="43">
        <f>'[1]Меню обеды'!H59</f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33.590000000000003</v>
      </c>
      <c r="H156" s="19">
        <f t="shared" si="72"/>
        <v>25.370000000000005</v>
      </c>
      <c r="I156" s="19">
        <f t="shared" si="72"/>
        <v>101.41999999999999</v>
      </c>
      <c r="J156" s="19">
        <f t="shared" si="72"/>
        <v>711.17</v>
      </c>
      <c r="K156" s="25"/>
      <c r="L156" s="19">
        <f t="shared" ref="L156" si="73">SUM(L147:L155)</f>
        <v>81.25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1335</v>
      </c>
      <c r="G157" s="32">
        <f t="shared" ref="G157" si="74">G146+G156</f>
        <v>50.49</v>
      </c>
      <c r="H157" s="32">
        <f t="shared" ref="H157" si="75">H146+H156</f>
        <v>48.870000000000005</v>
      </c>
      <c r="I157" s="32">
        <f t="shared" ref="I157" si="76">I146+I156</f>
        <v>206.98999999999998</v>
      </c>
      <c r="J157" s="32">
        <f t="shared" ref="J157:L157" si="77">J146+J156</f>
        <v>1355.08</v>
      </c>
      <c r="K157" s="32"/>
      <c r="L157" s="32">
        <f t="shared" si="77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f>[1]Завтраки!D62</f>
        <v>210</v>
      </c>
      <c r="G158" s="40">
        <f>[1]Завтраки!E62</f>
        <v>6.03</v>
      </c>
      <c r="H158" s="40">
        <f>[1]Завтраки!F62</f>
        <v>3.47</v>
      </c>
      <c r="I158" s="40">
        <f>[1]Завтраки!G62</f>
        <v>42.23</v>
      </c>
      <c r="J158" s="40">
        <f>[1]Завтраки!H62</f>
        <v>224.27</v>
      </c>
      <c r="K158" s="41" t="s">
        <v>98</v>
      </c>
      <c r="L158" s="40">
        <f>$L$110</f>
        <v>81.25</v>
      </c>
    </row>
    <row r="159" spans="1:12" ht="15" x14ac:dyDescent="0.25">
      <c r="A159" s="23"/>
      <c r="B159" s="15"/>
      <c r="C159" s="11"/>
      <c r="D159" s="6"/>
      <c r="E159" s="42" t="s">
        <v>66</v>
      </c>
      <c r="F159" s="43">
        <f>[1]Завтраки!D64</f>
        <v>20</v>
      </c>
      <c r="G159" s="43">
        <f>[1]Завтраки!E64</f>
        <v>0.16</v>
      </c>
      <c r="H159" s="43">
        <f>[1]Завтраки!F64</f>
        <v>16.399999999999999</v>
      </c>
      <c r="I159" s="43">
        <f>[1]Завтраки!G64</f>
        <v>0.26</v>
      </c>
      <c r="J159" s="43">
        <f>[1]Завтраки!H64</f>
        <v>149.28</v>
      </c>
      <c r="K159" s="44" t="s">
        <v>57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f>[1]Завтраки!D65</f>
        <v>200</v>
      </c>
      <c r="G160" s="43">
        <f>[1]Завтраки!E65</f>
        <v>1.52</v>
      </c>
      <c r="H160" s="43">
        <f>[1]Завтраки!F65</f>
        <v>1.35</v>
      </c>
      <c r="I160" s="43">
        <f>[1]Завтраки!G65</f>
        <v>15.9</v>
      </c>
      <c r="J160" s="43">
        <f>[1]Завтраки!H65</f>
        <v>81.83</v>
      </c>
      <c r="K160" s="44" t="s">
        <v>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tr">
        <f>[1]Завтраки!C63</f>
        <v>Хлеб пшеничный</v>
      </c>
      <c r="F161" s="43">
        <f>[1]Завтраки!D63</f>
        <v>100</v>
      </c>
      <c r="G161" s="43">
        <f>[1]Завтраки!E63</f>
        <v>7.89</v>
      </c>
      <c r="H161" s="43">
        <f>[1]Завтраки!F63</f>
        <v>1</v>
      </c>
      <c r="I161" s="43">
        <f>[1]Завтраки!G63</f>
        <v>48.29</v>
      </c>
      <c r="J161" s="43">
        <f>[1]Завтраки!H63</f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f>[1]Завтраки!D66</f>
        <v>100</v>
      </c>
      <c r="G162" s="43">
        <f>[1]Завтраки!E66</f>
        <v>1.5</v>
      </c>
      <c r="H162" s="43">
        <f>[1]Завтраки!F66</f>
        <v>0.5</v>
      </c>
      <c r="I162" s="43">
        <f>[1]Завтраки!G66</f>
        <v>21</v>
      </c>
      <c r="J162" s="43">
        <f>[1]Завтраки!H66</f>
        <v>94.5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'[1]Меню обеды'!C67</f>
        <v>Сыр порциями</v>
      </c>
      <c r="F166" s="43">
        <f>'[1]Меню обеды'!D67</f>
        <v>30</v>
      </c>
      <c r="G166" s="43">
        <f>'[1]Меню обеды'!E67</f>
        <v>6.96</v>
      </c>
      <c r="H166" s="43">
        <f>'[1]Меню обеды'!F67</f>
        <v>8.85</v>
      </c>
      <c r="I166" s="43">
        <f>'[1]Меню обеды'!G67</f>
        <v>0</v>
      </c>
      <c r="J166" s="43">
        <f>'[1]Меню обеды'!H67</f>
        <v>107.76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f>'[1]Меню обеды'!D63</f>
        <v>200</v>
      </c>
      <c r="G167" s="43">
        <f>'[1]Меню обеды'!E63</f>
        <v>3.2</v>
      </c>
      <c r="H167" s="43">
        <f>'[1]Меню обеды'!F63</f>
        <v>3.94</v>
      </c>
      <c r="I167" s="43">
        <f>'[1]Меню обеды'!G63</f>
        <v>7.38</v>
      </c>
      <c r="J167" s="43">
        <f>'[1]Меню обеды'!H63</f>
        <v>77.8</v>
      </c>
      <c r="K167" s="44" t="s">
        <v>100</v>
      </c>
      <c r="L167" s="43">
        <f>$L$110</f>
        <v>81.25</v>
      </c>
    </row>
    <row r="168" spans="1:12" ht="15" x14ac:dyDescent="0.25">
      <c r="A168" s="23"/>
      <c r="B168" s="15"/>
      <c r="C168" s="11"/>
      <c r="D168" s="7" t="s">
        <v>28</v>
      </c>
      <c r="E168" s="42" t="str">
        <f>'[1]Меню обеды'!C65</f>
        <v>Сосиски "Особые халяль"</v>
      </c>
      <c r="F168" s="43">
        <f>'[1]Меню обеды'!D65</f>
        <v>100</v>
      </c>
      <c r="G168" s="43">
        <f>'[1]Меню обеды'!E65</f>
        <v>9.5</v>
      </c>
      <c r="H168" s="43">
        <f>'[1]Меню обеды'!F65</f>
        <v>13.5</v>
      </c>
      <c r="I168" s="43">
        <f>'[1]Меню обеды'!G65</f>
        <v>2.74</v>
      </c>
      <c r="J168" s="43">
        <f>'[1]Меню обеды'!H65</f>
        <v>170.46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f>'[1]Меню обеды'!D64</f>
        <v>150</v>
      </c>
      <c r="G169" s="43">
        <f>'[1]Меню обеды'!E64</f>
        <v>3.64</v>
      </c>
      <c r="H169" s="43">
        <f>'[1]Меню обеды'!F64</f>
        <v>5.37</v>
      </c>
      <c r="I169" s="43">
        <f>'[1]Меню обеды'!G64</f>
        <v>36.69</v>
      </c>
      <c r="J169" s="43">
        <f>'[1]Меню обеды'!H64</f>
        <v>209.65</v>
      </c>
      <c r="K169" s="44" t="s">
        <v>61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f>'[1]Меню обеды'!D68</f>
        <v>200</v>
      </c>
      <c r="G170" s="43">
        <f>'[1]Меню обеды'!E68</f>
        <v>0.03</v>
      </c>
      <c r="H170" s="43">
        <f>'[1]Меню обеды'!F68</f>
        <v>0.1</v>
      </c>
      <c r="I170" s="43">
        <f>'[1]Меню обеды'!G68</f>
        <v>9.5</v>
      </c>
      <c r="J170" s="43">
        <f>'[1]Меню обеды'!H68</f>
        <v>39.020000000000003</v>
      </c>
      <c r="K170" s="44" t="s">
        <v>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tr">
        <f>'[1]Меню обеды'!C66</f>
        <v>Хлеб пшеничный</v>
      </c>
      <c r="F171" s="43">
        <f>'[1]Меню обеды'!D66</f>
        <v>100</v>
      </c>
      <c r="G171" s="43">
        <f>'[1]Меню обеды'!E66</f>
        <v>7.89</v>
      </c>
      <c r="H171" s="43">
        <f>'[1]Меню обеды'!F66</f>
        <v>1</v>
      </c>
      <c r="I171" s="43">
        <f>'[1]Меню обеды'!G66</f>
        <v>48.29</v>
      </c>
      <c r="J171" s="43">
        <f>'[1]Меню обеды'!H66</f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31.220000000000002</v>
      </c>
      <c r="H175" s="19">
        <f t="shared" si="80"/>
        <v>32.760000000000005</v>
      </c>
      <c r="I175" s="19">
        <f t="shared" si="80"/>
        <v>104.6</v>
      </c>
      <c r="J175" s="19">
        <f t="shared" si="80"/>
        <v>780.93999999999994</v>
      </c>
      <c r="K175" s="25"/>
      <c r="L175" s="19">
        <f t="shared" ref="L175" si="81">SUM(L166:L174)</f>
        <v>81.25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1410</v>
      </c>
      <c r="G176" s="32">
        <f t="shared" ref="G176" si="82">G165+G175</f>
        <v>48.320000000000007</v>
      </c>
      <c r="H176" s="32">
        <f t="shared" ref="H176" si="83">H165+H175</f>
        <v>55.480000000000004</v>
      </c>
      <c r="I176" s="32">
        <f t="shared" ref="I176" si="84">I165+I175</f>
        <v>232.27999999999997</v>
      </c>
      <c r="J176" s="32">
        <f t="shared" ref="J176:L176" si="85">J165+J175</f>
        <v>1507.07</v>
      </c>
      <c r="K176" s="32"/>
      <c r="L176" s="32">
        <f t="shared" si="85"/>
        <v>162.5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f>[1]Завтраки!D68</f>
        <v>150</v>
      </c>
      <c r="G177" s="40">
        <f>[1]Завтраки!E68</f>
        <v>4.05</v>
      </c>
      <c r="H177" s="40">
        <f>[1]Завтраки!F68</f>
        <v>6</v>
      </c>
      <c r="I177" s="40">
        <f>[1]Завтраки!G68</f>
        <v>8.6999999999999993</v>
      </c>
      <c r="J177" s="40">
        <f>[1]Завтраки!H68</f>
        <v>105</v>
      </c>
      <c r="K177" s="41" t="s">
        <v>77</v>
      </c>
      <c r="L177" s="40">
        <f>$L$110</f>
        <v>81.25</v>
      </c>
    </row>
    <row r="178" spans="1:12" ht="15" x14ac:dyDescent="0.25">
      <c r="A178" s="23"/>
      <c r="B178" s="15"/>
      <c r="C178" s="11"/>
      <c r="D178" s="6"/>
      <c r="E178" s="42" t="str">
        <f>[1]Завтраки!C72</f>
        <v>Сосиски "Особые халяль"</v>
      </c>
      <c r="F178" s="43">
        <f>[1]Завтраки!D72</f>
        <v>100</v>
      </c>
      <c r="G178" s="43">
        <f>[1]Завтраки!E72</f>
        <v>9.5</v>
      </c>
      <c r="H178" s="43">
        <f>[1]Завтраки!F72</f>
        <v>13.5</v>
      </c>
      <c r="I178" s="43">
        <f>[1]Завтраки!G72</f>
        <v>2.74</v>
      </c>
      <c r="J178" s="43">
        <f>[1]Завтраки!H72</f>
        <v>170.46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f>[1]Завтраки!D70</f>
        <v>200</v>
      </c>
      <c r="G179" s="43">
        <f>[1]Завтраки!E70</f>
        <v>0.03</v>
      </c>
      <c r="H179" s="43">
        <f>[1]Завтраки!F70</f>
        <v>0.1</v>
      </c>
      <c r="I179" s="43">
        <f>[1]Завтраки!G70</f>
        <v>9.5</v>
      </c>
      <c r="J179" s="43">
        <f>[1]Завтраки!H70</f>
        <v>39.020000000000003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tr">
        <f>[1]Завтраки!C69</f>
        <v>Хлеб пшеничный</v>
      </c>
      <c r="F180" s="43">
        <f>[1]Завтраки!D69</f>
        <v>100</v>
      </c>
      <c r="G180" s="43">
        <f>[1]Завтраки!E69</f>
        <v>7.89</v>
      </c>
      <c r="H180" s="43">
        <f>[1]Завтраки!F69</f>
        <v>1</v>
      </c>
      <c r="I180" s="43">
        <f>[1]Завтраки!G69</f>
        <v>48.29</v>
      </c>
      <c r="J180" s="43">
        <f>[1]Завтраки!H69</f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56</v>
      </c>
      <c r="F182" s="43">
        <f>[1]Завтраки!D71</f>
        <v>20</v>
      </c>
      <c r="G182" s="43">
        <f>[1]Завтраки!E71</f>
        <v>0.16</v>
      </c>
      <c r="H182" s="43">
        <f>[1]Завтраки!F71</f>
        <v>16.399999999999999</v>
      </c>
      <c r="I182" s="43">
        <f>[1]Завтраки!G71</f>
        <v>0.26</v>
      </c>
      <c r="J182" s="43">
        <f>[1]Завтраки!H71</f>
        <v>149.28</v>
      </c>
      <c r="K182" s="44" t="s">
        <v>57</v>
      </c>
      <c r="L182" s="43"/>
    </row>
    <row r="183" spans="1:12" ht="15" x14ac:dyDescent="0.25">
      <c r="A183" s="23"/>
      <c r="B183" s="15"/>
      <c r="C183" s="11"/>
      <c r="D183" s="6"/>
      <c r="E183" s="42" t="str">
        <f>[1]Завтраки!C73</f>
        <v>Булочка домашняя</v>
      </c>
      <c r="F183" s="43">
        <f>[1]Завтраки!D73</f>
        <v>60</v>
      </c>
      <c r="G183" s="43">
        <f>[1]Завтраки!E73</f>
        <v>4.2</v>
      </c>
      <c r="H183" s="43">
        <f>[1]Завтраки!F73</f>
        <v>6.7</v>
      </c>
      <c r="I183" s="43">
        <f>[1]Завтраки!G73</f>
        <v>27.8</v>
      </c>
      <c r="J183" s="43">
        <f>[1]Завтраки!H73</f>
        <v>188.3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f>'[1]Меню обеды'!D70</f>
        <v>200</v>
      </c>
      <c r="G186" s="43">
        <f>'[1]Меню обеды'!E70</f>
        <v>8.8800000000000008</v>
      </c>
      <c r="H186" s="43">
        <f>'[1]Меню обеды'!F70</f>
        <v>8.68</v>
      </c>
      <c r="I186" s="43">
        <f>'[1]Меню обеды'!G70</f>
        <v>6.85</v>
      </c>
      <c r="J186" s="43">
        <f>'[1]Меню обеды'!H70</f>
        <v>141.04</v>
      </c>
      <c r="K186" s="44" t="s">
        <v>68</v>
      </c>
      <c r="L186" s="43">
        <f>$L$110</f>
        <v>81.25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f>'[1]Меню обеды'!D73</f>
        <v>50</v>
      </c>
      <c r="G187" s="43">
        <f>'[1]Меню обеды'!E73</f>
        <v>1</v>
      </c>
      <c r="H187" s="43">
        <f>'[1]Меню обеды'!F73</f>
        <v>1.3</v>
      </c>
      <c r="I187" s="43">
        <f>'[1]Меню обеды'!G73</f>
        <v>3.09</v>
      </c>
      <c r="J187" s="43">
        <f>'[1]Меню обеды'!H73</f>
        <v>28.06</v>
      </c>
      <c r="K187" s="44" t="s">
        <v>86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f>'[1]Меню обеды'!D72</f>
        <v>150</v>
      </c>
      <c r="G188" s="43">
        <f>'[1]Меню обеды'!E72</f>
        <v>8.59</v>
      </c>
      <c r="H188" s="43">
        <f>'[1]Меню обеды'!F72</f>
        <v>6.09</v>
      </c>
      <c r="I188" s="43">
        <f>'[1]Меню обеды'!G72</f>
        <v>38.64</v>
      </c>
      <c r="J188" s="43">
        <f>'[1]Меню обеды'!H72</f>
        <v>243.73</v>
      </c>
      <c r="K188" s="44" t="s">
        <v>104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f>'[1]Меню обеды'!D76</f>
        <v>200</v>
      </c>
      <c r="G189" s="43">
        <f>'[1]Меню обеды'!E76</f>
        <v>0.03</v>
      </c>
      <c r="H189" s="43">
        <f>'[1]Меню обеды'!F76</f>
        <v>0.1</v>
      </c>
      <c r="I189" s="43">
        <f>'[1]Меню обеды'!G76</f>
        <v>9.5</v>
      </c>
      <c r="J189" s="43">
        <f>'[1]Меню обеды'!H76</f>
        <v>39.020000000000003</v>
      </c>
      <c r="K189" s="44" t="s">
        <v>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tr">
        <f>'[1]Меню обеды'!C74</f>
        <v>Хлеб пшеничный</v>
      </c>
      <c r="F190" s="43">
        <f>'[1]Меню обеды'!D74</f>
        <v>100</v>
      </c>
      <c r="G190" s="43">
        <f>'[1]Меню обеды'!E74</f>
        <v>7.89</v>
      </c>
      <c r="H190" s="43">
        <f>'[1]Меню обеды'!F74</f>
        <v>1</v>
      </c>
      <c r="I190" s="43">
        <f>'[1]Меню обеды'!G74</f>
        <v>48.29</v>
      </c>
      <c r="J190" s="43">
        <f>'[1]Меню обеды'!H74</f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66</v>
      </c>
      <c r="F192" s="43">
        <f>'[1]Меню обеды'!D75</f>
        <v>10</v>
      </c>
      <c r="G192" s="43">
        <f>'[1]Меню обеды'!E75</f>
        <v>0.08</v>
      </c>
      <c r="H192" s="43">
        <f>'[1]Меню обеды'!F75</f>
        <v>8.1999999999999993</v>
      </c>
      <c r="I192" s="43">
        <f>'[1]Меню обеды'!G75</f>
        <v>0.14000000000000001</v>
      </c>
      <c r="J192" s="43">
        <f>'[1]Меню обеды'!H75</f>
        <v>74.680000000000007</v>
      </c>
      <c r="K192" s="44" t="s">
        <v>57</v>
      </c>
      <c r="L192" s="43"/>
    </row>
    <row r="193" spans="1:12" ht="15" x14ac:dyDescent="0.25">
      <c r="A193" s="23"/>
      <c r="B193" s="15"/>
      <c r="C193" s="11"/>
      <c r="D193" s="6"/>
      <c r="E193" s="42" t="str">
        <f>'[1]Меню обеды'!C71</f>
        <v>Сметана</v>
      </c>
      <c r="F193" s="43">
        <f>'[1]Меню обеды'!D71</f>
        <v>10</v>
      </c>
      <c r="G193" s="43">
        <f>'[1]Меню обеды'!E71</f>
        <v>0.25</v>
      </c>
      <c r="H193" s="43">
        <f>'[1]Меню обеды'!F71</f>
        <v>2</v>
      </c>
      <c r="I193" s="43">
        <f>'[1]Меню обеды'!G71</f>
        <v>0.34</v>
      </c>
      <c r="J193" s="43">
        <f>'[1]Меню обеды'!H71</f>
        <v>20.399999999999999</v>
      </c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26.72</v>
      </c>
      <c r="H194" s="19">
        <f t="shared" si="88"/>
        <v>27.37</v>
      </c>
      <c r="I194" s="19">
        <f t="shared" si="88"/>
        <v>106.85000000000001</v>
      </c>
      <c r="J194" s="19">
        <f t="shared" si="88"/>
        <v>723.18</v>
      </c>
      <c r="K194" s="25"/>
      <c r="L194" s="19">
        <f t="shared" ref="L194" si="89">SUM(L185:L193)</f>
        <v>81.25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1350</v>
      </c>
      <c r="G195" s="32">
        <f t="shared" ref="G195" si="90">G184+G194</f>
        <v>52.55</v>
      </c>
      <c r="H195" s="32">
        <f t="shared" ref="H195" si="91">H184+H194</f>
        <v>71.070000000000007</v>
      </c>
      <c r="I195" s="32">
        <f t="shared" ref="I195" si="92">I184+I194</f>
        <v>204.14</v>
      </c>
      <c r="J195" s="32">
        <f t="shared" ref="J195:L195" si="93">J184+J194</f>
        <v>1551.4899999999998</v>
      </c>
      <c r="K195" s="32"/>
      <c r="L195" s="32">
        <f t="shared" si="93"/>
        <v>162.5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1345.2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48.452000000000005</v>
      </c>
      <c r="H196" s="34">
        <f t="shared" si="94"/>
        <v>61.37700000000001</v>
      </c>
      <c r="I196" s="34">
        <f t="shared" si="94"/>
        <v>210.48099999999999</v>
      </c>
      <c r="J196" s="34">
        <f t="shared" si="94"/>
        <v>1513.7149999999999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2023-10-13T13:29:26Z</dcterms:modified>
</cp:coreProperties>
</file>